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ttps://decerna-my.sharepoint.com/personal/phil_norval_decerna_co_uk/Documents/Desktop/"/>
    </mc:Choice>
  </mc:AlternateContent>
  <xr:revisionPtr revIDLastSave="59" documentId="8_{349F72D7-FB83-4184-9D88-6EC9704DD6CA}" xr6:coauthVersionLast="47" xr6:coauthVersionMax="47" xr10:uidLastSave="{CB2A7357-F7AE-485E-A099-09ECC72C4C54}"/>
  <workbookProtection workbookAlgorithmName="SHA-512" workbookHashValue="pRZpoBm8/8re5pt3Dpm4K8c4+cMsHygF4ddTvmpFB98ibFQS4OwVs4JnNBJ0CVv005Y5oqV4fvvRsbeRjgm+2g==" workbookSaltValue="p5k4IMwULorbdRYucx3RqQ==" workbookSpinCount="100000" lockStructure="1"/>
  <bookViews>
    <workbookView xWindow="-120" yWindow="-120" windowWidth="29040" windowHeight="15840" xr2:uid="{C427262A-069B-480A-ACE9-7A2A5015D3DD}"/>
  </bookViews>
  <sheets>
    <sheet name="Input" sheetId="1" r:id="rId1"/>
    <sheet name="Sheet2" sheetId="2" state="hidden" r:id="rId2"/>
    <sheet name="Sheet1" sheetId="5" state="hidden" r:id="rId3"/>
    <sheet name="Sheet3" sheetId="3" state="hidden" r:id="rId4"/>
    <sheet name="Text Output" sheetId="4" r:id="rId5"/>
  </sheets>
  <definedNames>
    <definedName name="Battery_Storage">Sheet2!$D$42</definedName>
    <definedName name="Behavioural_Change">Sheet2!$D$58:$D$59</definedName>
    <definedName name="Building_Fabric">Sheet2!$D$44:$D$51</definedName>
    <definedName name="Compressed_Air">Sheet2!$D$15:$D$20</definedName>
    <definedName name="Cooling">Sheet2!$D$54:$D$57</definedName>
    <definedName name="Domestic_Hot_Water">Sheet2!$D$8:$D$14</definedName>
    <definedName name="EV_Charging">Sheet2!$D$43</definedName>
    <definedName name="Heat_Pumps">Sheet2!$D$3:$D$7</definedName>
    <definedName name="Industrial">Sheet2!$D$68:$D$70</definedName>
    <definedName name="Industrial_Motors">Sheet2!$D$34:$D$36</definedName>
    <definedName name="IntervCat">Sheet3!$H$2:$H$19</definedName>
    <definedName name="LED_Lighting">Sheet2!$D$26:$D$28</definedName>
    <definedName name="Power_Quality">Sheet2!$D$52:$D$53</definedName>
    <definedName name="Radiant_Heating">Sheet2!$D$71:$D$74</definedName>
    <definedName name="Refrigeration">Sheet2!$D$60:$D$67</definedName>
    <definedName name="Solar_PV">Sheet2!$D$37:$D$41</definedName>
    <definedName name="Space_Heating">Sheet2!$D$29:$D$33</definedName>
    <definedName name="Value_Chain">Sheet2!$D$75:$D$80</definedName>
    <definedName name="Ventilation">Sheet2!$D$21:$D$25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4" l="1"/>
  <c r="N6" i="3"/>
  <c r="N7" i="3"/>
  <c r="N8" i="3"/>
  <c r="N9" i="3"/>
  <c r="N10" i="3"/>
  <c r="N11" i="3"/>
  <c r="N12" i="3"/>
  <c r="N13" i="3"/>
  <c r="N5" i="3"/>
  <c r="C11" i="1"/>
  <c r="C13" i="1"/>
  <c r="C14" i="1"/>
  <c r="C15" i="1"/>
  <c r="C16" i="1"/>
  <c r="C17" i="1"/>
  <c r="C18" i="1"/>
  <c r="C19" i="1"/>
  <c r="C20" i="1"/>
  <c r="C21" i="1"/>
  <c r="C22" i="1"/>
  <c r="C23" i="1"/>
  <c r="C24" i="1"/>
  <c r="C25" i="1"/>
  <c r="C26" i="1"/>
  <c r="C27" i="1"/>
  <c r="C28" i="1"/>
  <c r="C29" i="1"/>
  <c r="C30" i="1"/>
  <c r="C31" i="1"/>
  <c r="C32" i="1"/>
  <c r="C33" i="1"/>
  <c r="C34" i="1"/>
  <c r="C35" i="1"/>
  <c r="C36" i="1"/>
  <c r="J2"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2" i="5"/>
  <c r="D14" i="5"/>
  <c r="D15" i="5"/>
  <c r="D16" i="5"/>
  <c r="D17" i="5"/>
  <c r="D18" i="5"/>
  <c r="D19" i="5"/>
  <c r="D20" i="5"/>
  <c r="D21" i="5"/>
  <c r="D22" i="5"/>
  <c r="D23" i="5"/>
  <c r="D24" i="5"/>
  <c r="D25" i="5"/>
  <c r="D26" i="5"/>
  <c r="D27" i="5"/>
  <c r="D33" i="5"/>
  <c r="D34" i="5"/>
  <c r="D35" i="5"/>
  <c r="D36" i="5"/>
  <c r="D37" i="5"/>
  <c r="D38" i="5"/>
  <c r="D39" i="5"/>
  <c r="D41" i="5"/>
  <c r="D57" i="5"/>
  <c r="D58" i="5"/>
  <c r="D59" i="5"/>
  <c r="D60" i="5"/>
  <c r="D61" i="5"/>
  <c r="D62" i="5"/>
  <c r="D63" i="5"/>
  <c r="D64" i="5"/>
  <c r="D65" i="5"/>
  <c r="D66" i="5"/>
  <c r="D74" i="5"/>
  <c r="D75" i="5"/>
  <c r="D76" i="5"/>
  <c r="D77" i="5"/>
  <c r="D78" i="5"/>
  <c r="D79" i="5"/>
  <c r="C73" i="5"/>
  <c r="D73" i="5" s="1"/>
  <c r="C72" i="5"/>
  <c r="D72" i="5" s="1"/>
  <c r="C71" i="5"/>
  <c r="D71" i="5" s="1"/>
  <c r="C70" i="5"/>
  <c r="D70" i="5" s="1"/>
  <c r="C69" i="5"/>
  <c r="D69" i="5" s="1"/>
  <c r="C68" i="5"/>
  <c r="D68" i="5" s="1"/>
  <c r="C67" i="5"/>
  <c r="D67" i="5" s="1"/>
  <c r="C56" i="5"/>
  <c r="D56" i="5" s="1"/>
  <c r="C55" i="5"/>
  <c r="D55" i="5" s="1"/>
  <c r="C54" i="5"/>
  <c r="D54" i="5" s="1"/>
  <c r="C53" i="5"/>
  <c r="D53" i="5" s="1"/>
  <c r="C52" i="5"/>
  <c r="D52" i="5" s="1"/>
  <c r="C51" i="5"/>
  <c r="D51" i="5" s="1"/>
  <c r="C50" i="5"/>
  <c r="D50" i="5" s="1"/>
  <c r="C49" i="5"/>
  <c r="D49" i="5" s="1"/>
  <c r="C48" i="5"/>
  <c r="D48" i="5" s="1"/>
  <c r="C47" i="5"/>
  <c r="D47" i="5" s="1"/>
  <c r="C46" i="5"/>
  <c r="D46" i="5" s="1"/>
  <c r="C45" i="5"/>
  <c r="D45" i="5" s="1"/>
  <c r="C44" i="5"/>
  <c r="D44" i="5" s="1"/>
  <c r="C43" i="5"/>
  <c r="D43" i="5" s="1"/>
  <c r="C42" i="5"/>
  <c r="D42" i="5" s="1"/>
  <c r="C40" i="5"/>
  <c r="D40" i="5" s="1"/>
  <c r="C32" i="5"/>
  <c r="D32" i="5" s="1"/>
  <c r="C31" i="5"/>
  <c r="D31" i="5" s="1"/>
  <c r="C30" i="5"/>
  <c r="D30" i="5" s="1"/>
  <c r="C29" i="5"/>
  <c r="D29" i="5" s="1"/>
  <c r="C28" i="5"/>
  <c r="D28" i="5" s="1"/>
  <c r="C13" i="5"/>
  <c r="D13" i="5" s="1"/>
  <c r="C12" i="5"/>
  <c r="D12" i="5" s="1"/>
  <c r="C11" i="5"/>
  <c r="D11" i="5" s="1"/>
  <c r="C10" i="5"/>
  <c r="D10" i="5" s="1"/>
  <c r="C9" i="5"/>
  <c r="D9" i="5" s="1"/>
  <c r="C8" i="5"/>
  <c r="D8" i="5" s="1"/>
  <c r="C7" i="5"/>
  <c r="D7" i="5" s="1"/>
  <c r="C6" i="5"/>
  <c r="D6" i="5" s="1"/>
  <c r="C5" i="5"/>
  <c r="D5" i="5" s="1"/>
  <c r="C4" i="5"/>
  <c r="D4" i="5" s="1"/>
  <c r="C3" i="5"/>
  <c r="D3" i="5" s="1"/>
  <c r="C2" i="5"/>
  <c r="D2" i="5" s="1"/>
  <c r="E16" i="1"/>
  <c r="E17" i="1"/>
  <c r="E18" i="1"/>
  <c r="E19" i="1"/>
  <c r="E20" i="1"/>
  <c r="E21" i="1"/>
  <c r="E22" i="1"/>
  <c r="E23" i="1"/>
  <c r="E24" i="1"/>
  <c r="E25" i="1"/>
  <c r="E26" i="1"/>
  <c r="E27" i="1"/>
  <c r="E28" i="1"/>
  <c r="E29" i="1"/>
  <c r="E30" i="1"/>
  <c r="E31" i="1"/>
  <c r="E32" i="1"/>
  <c r="E33" i="1"/>
  <c r="E34" i="1"/>
  <c r="E35" i="1"/>
  <c r="E36" i="1"/>
  <c r="B10" i="4"/>
  <c r="B11" i="4"/>
  <c r="B12" i="4"/>
  <c r="B13" i="4"/>
  <c r="B14" i="4"/>
  <c r="B15" i="4"/>
  <c r="B16" i="4"/>
  <c r="B17" i="4"/>
  <c r="B18" i="4"/>
  <c r="B19" i="4"/>
  <c r="B20" i="4"/>
  <c r="B21" i="4"/>
  <c r="B22" i="4"/>
  <c r="B23" i="4"/>
  <c r="E37" i="1"/>
  <c r="E57" i="2"/>
  <c r="E56" i="2"/>
  <c r="E55" i="2"/>
  <c r="E54" i="2"/>
  <c r="E53" i="2"/>
  <c r="E52" i="2"/>
  <c r="E10" i="1"/>
  <c r="E11" i="1" s="1"/>
  <c r="E12" i="1" s="1"/>
  <c r="E69" i="2"/>
  <c r="E70" i="2"/>
  <c r="E68" i="2"/>
  <c r="E43" i="2"/>
  <c r="E44" i="2"/>
  <c r="E72" i="2"/>
  <c r="E73" i="2"/>
  <c r="E74" i="2"/>
  <c r="E71" i="2"/>
  <c r="E46" i="2"/>
  <c r="C10" i="1" s="1"/>
  <c r="E47" i="2"/>
  <c r="E48" i="2"/>
  <c r="E49" i="2"/>
  <c r="E50" i="2"/>
  <c r="E51" i="2"/>
  <c r="E45" i="2"/>
  <c r="E41" i="2"/>
  <c r="E30" i="2"/>
  <c r="E31" i="2"/>
  <c r="C12" i="1" s="1"/>
  <c r="E32" i="2"/>
  <c r="E33" i="2"/>
  <c r="E29" i="2"/>
  <c r="E4" i="2"/>
  <c r="E5" i="2"/>
  <c r="E6" i="2"/>
  <c r="E7" i="2"/>
  <c r="E8" i="2"/>
  <c r="E9" i="2"/>
  <c r="E10" i="2"/>
  <c r="E11" i="2"/>
  <c r="E12" i="2"/>
  <c r="E13" i="2"/>
  <c r="E14" i="2"/>
  <c r="E3" i="2"/>
  <c r="N2" i="5" l="1"/>
  <c r="B5" i="4"/>
  <c r="E13" i="1"/>
  <c r="B6" i="4"/>
  <c r="B4" i="4"/>
  <c r="B7" i="4" l="1"/>
  <c r="E14" i="1"/>
  <c r="B8" i="4" l="1"/>
  <c r="E15" i="1"/>
  <c r="B9" i="4" s="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<sst xmlns="http://schemas.openxmlformats.org/spreadsheetml/2006/main" count="447" uniqueCount="154">
  <si>
    <t>CRP Objectives Builder</t>
  </si>
  <si>
    <t>What is your main existing heating source?</t>
  </si>
  <si>
    <t>Natural Gas</t>
  </si>
  <si>
    <t>What is your CRP base year?</t>
  </si>
  <si>
    <t>What is your near term target year?</t>
  </si>
  <si>
    <t>(no more than 10 years from base year)</t>
  </si>
  <si>
    <t>Intervention Category</t>
  </si>
  <si>
    <t>Intervention</t>
  </si>
  <si>
    <t>Impact (Emissions Scope/category)</t>
  </si>
  <si>
    <t>When will this be implimented?</t>
  </si>
  <si>
    <t>Intervention number</t>
  </si>
  <si>
    <t>Solar_PV</t>
  </si>
  <si>
    <t>Flat roof PV</t>
  </si>
  <si>
    <t>within the next 12 months</t>
  </si>
  <si>
    <t>Compressed_Air</t>
  </si>
  <si>
    <t>VSD compressor</t>
  </si>
  <si>
    <t>Space_Heating</t>
  </si>
  <si>
    <t>Wireless TRVs</t>
  </si>
  <si>
    <t>within the next 6 months</t>
  </si>
  <si>
    <t>Behavioural_Change</t>
  </si>
  <si>
    <t>Staff incentive scheme</t>
  </si>
  <si>
    <t>Industrial_Motors</t>
  </si>
  <si>
    <t>Variable speed drive</t>
  </si>
  <si>
    <t>Battery_Storage</t>
  </si>
  <si>
    <t>Battery storage</t>
  </si>
  <si>
    <t>Category</t>
  </si>
  <si>
    <t>Impact</t>
  </si>
  <si>
    <t>Heat_Pumps</t>
  </si>
  <si>
    <t>Air-to-air heat pumps</t>
  </si>
  <si>
    <t>Air-to-water heat pumps</t>
  </si>
  <si>
    <t>Ground source heat pump</t>
  </si>
  <si>
    <t>Water source heat pump</t>
  </si>
  <si>
    <t>Waste water heat pump</t>
  </si>
  <si>
    <t>Domestic_Hot_Water</t>
  </si>
  <si>
    <t>Secondary circulation pump timer</t>
  </si>
  <si>
    <t>Pipe lagging</t>
  </si>
  <si>
    <t>Secondary circulation variable speed pump</t>
  </si>
  <si>
    <t>Self closing taps</t>
  </si>
  <si>
    <t>Low flow taps</t>
  </si>
  <si>
    <t>Electric point of use water heater</t>
  </si>
  <si>
    <t>Solar thermal</t>
  </si>
  <si>
    <t>reduction in Scope 2 emissions</t>
  </si>
  <si>
    <t>Air leak detection</t>
  </si>
  <si>
    <t>Fix air leaks</t>
  </si>
  <si>
    <t>Heat recovery</t>
  </si>
  <si>
    <t>Reduce system pressure</t>
  </si>
  <si>
    <t>Replace air tools with cordless power tools</t>
  </si>
  <si>
    <t>Ventilation</t>
  </si>
  <si>
    <t>VSD fan</t>
  </si>
  <si>
    <t>Demand-based LEV/dust extraction</t>
  </si>
  <si>
    <t>Heat recovery ventilation</t>
  </si>
  <si>
    <t>Destratification fans</t>
  </si>
  <si>
    <t>Flow control dampers/diverters</t>
  </si>
  <si>
    <t>LED_Lighting</t>
  </si>
  <si>
    <t>LED lighting upgrade</t>
  </si>
  <si>
    <t>PIR sensors</t>
  </si>
  <si>
    <t>Day/night sensors</t>
  </si>
  <si>
    <t>Smart thermostat</t>
  </si>
  <si>
    <t>TRV replacement</t>
  </si>
  <si>
    <t>Zone controls</t>
  </si>
  <si>
    <t>Energy efficient motor</t>
  </si>
  <si>
    <t>Soft starter</t>
  </si>
  <si>
    <t>Solar_Photovoltaic_(PV)</t>
  </si>
  <si>
    <t>Pitched roof PV</t>
  </si>
  <si>
    <t>Ground mounted PV</t>
  </si>
  <si>
    <t>PV carports</t>
  </si>
  <si>
    <t>Solar diverter (to domestic hot water)</t>
  </si>
  <si>
    <t>load shifting capability, from times when electricity is most expensive and carbon intensive</t>
  </si>
  <si>
    <t>EV_Charging</t>
  </si>
  <si>
    <t>EV chargers</t>
  </si>
  <si>
    <t>Building_Fabric</t>
  </si>
  <si>
    <t>Loft insulation</t>
  </si>
  <si>
    <t>Cavity wall insulation</t>
  </si>
  <si>
    <t>External wall insulation</t>
  </si>
  <si>
    <t>Internal wall insulation</t>
  </si>
  <si>
    <t>Flat roof insulation</t>
  </si>
  <si>
    <t>Pitched roof insulation</t>
  </si>
  <si>
    <t>Draughtproofing</t>
  </si>
  <si>
    <t>Double glazing</t>
  </si>
  <si>
    <t>Power_Quality</t>
  </si>
  <si>
    <t>Power factor correction</t>
  </si>
  <si>
    <t>Voltage optimisation</t>
  </si>
  <si>
    <t>Cooling</t>
  </si>
  <si>
    <t>Free night cooling</t>
  </si>
  <si>
    <t>Evaporative cooling</t>
  </si>
  <si>
    <t>Solar film</t>
  </si>
  <si>
    <t>Solar shading</t>
  </si>
  <si>
    <t>Behavioural change campaign</t>
  </si>
  <si>
    <t>reduction in Scope 1, 2 &amp; 3 emissions</t>
  </si>
  <si>
    <t>Refrigeration</t>
  </si>
  <si>
    <t>Compressor optimisation</t>
  </si>
  <si>
    <t>Energy efficient chiller</t>
  </si>
  <si>
    <t>Waste heat recovery</t>
  </si>
  <si>
    <t>Chilled storage insulation</t>
  </si>
  <si>
    <t>Chilled storage doors</t>
  </si>
  <si>
    <t>Chilled storage insulated partition</t>
  </si>
  <si>
    <t>Chilled display cabinet doors</t>
  </si>
  <si>
    <t>Chilled display cabinet roller blinds</t>
  </si>
  <si>
    <t>Industrial</t>
  </si>
  <si>
    <t>Waste wood heating</t>
  </si>
  <si>
    <t>Waste wood briquetting</t>
  </si>
  <si>
    <t>Radiant_Heating</t>
  </si>
  <si>
    <t>Gas fired radiant heaters</t>
  </si>
  <si>
    <t>Electric radiant heaters</t>
  </si>
  <si>
    <t>Hydronic radiant heating</t>
  </si>
  <si>
    <t>Black bulb thermostat</t>
  </si>
  <si>
    <t>Value_Chain</t>
  </si>
  <si>
    <t>Supplier policy</t>
  </si>
  <si>
    <t>reduction in Scope 3 emissions</t>
  </si>
  <si>
    <t>Waste collection policy</t>
  </si>
  <si>
    <t>Cycle to work scheme</t>
  </si>
  <si>
    <t>Public transport scheme</t>
  </si>
  <si>
    <t>Zero waste to landfill policy</t>
  </si>
  <si>
    <t>Life cycle assessment (LCA)</t>
  </si>
  <si>
    <t>"</t>
  </si>
  <si>
    <t>Heat Pumps</t>
  </si>
  <si>
    <t>["Heat Pumps", "Air-to-air heat pumps"]
,
["Heat Pumps", "Air-to-water heat pumps"]
,
["Heat Pumps", "Ground source heat pump"]
,
["Heat Pumps", "Water source heat pump"]
,
["Heat Pumps", "Waste water heat pump"]
,
["Domestic Hot Water", "Secondary circulation pump timer"]
,
["Domestic Hot Water", "Pipe lagging"]
,
["Domestic Hot Water", "Secondary circulation variable speed pump"]
,
["Domestic Hot Water", "Self closing taps"]
,
["Domestic Hot Water", "Low flow taps"]
,
["Domestic Hot Water", "Electric point of use water heater"]
,
["Domestic Hot Water", "Solar thermal"]
,
["Compressed Air", "VSD compressor"]
,
["Compressed Air", "Air leak detection"]
,
["Compressed Air", "Fix air leaks"]
,
["Compressed Air", "Heat recovery"]
,
["Compressed Air", "Reduce system pressure"]
,
["Compressed Air", "Replace air tools with cordless power tools"]
,
["Ventilation", "VSD fan"]
,
["Ventilation", "Demand-based LEV/dust extraction"]
,
["Ventilation", "Heat recovery ventilation"]
,
["Ventilation", "Destratification fans"]
,
["Ventilation", "Flow control dampers/diverters"]
,
["LED Lighting", "LED lighting upgrade"]
,
["LED Lighting", "PIR sensors"]
,
["LED Lighting", "Day/night sensors"]
,
["Space Heating", "Smart thermostat"]
,
["Space Heating", "TRV replacement"]
,
["Space Heating", "Wireless TRVs"]
,
["Space Heating", "Zone controls"]
,
["Space Heating", "Pipe lagging"]
,
["Industrial Motors", "Variable speed drive"]
,
["Industrial Motors", "Energy efficient motor"]
,
["Industrial Motors", "Soft starter"]
,
["Solar Photovoltaic (PV)", "Pitched roof PV"]
,
["Solar PV", "Flat roof PV"]
,
["Solar PV", "Ground mounted PV"]
,
["Solar PV", "PV carports"]
,
["Solar PV", "Solar diverter (to domestic hot water)"]
,
["Battery Storage", "Battery storage"]
,
["EV Charging", "EV chargers"]
,
["Building Fabric", "Loft insulation"]
,
["Building Fabric", "Cavity wall insulation"]
,
["Building Fabric", "External wall insulation"]
,
["Building Fabric", "Internal wall insulation"]
,
["Building Fabric", "Flat roof insulation"]
,
["Building Fabric", "Pitched roof insulation"]
,
["Building Fabric", "Draughtproofing"]
,
["Building Fabric", "Double glazing"]
,
["Power Quality", "Power factor correction"]
,
["Power Quality", "Voltage optimisation"]
,
["Cooling", "Free night cooling"]
,
["Cooling", "Evaporative cooling"]
,
["Cooling", "Solar film"]
,
["Cooling", "Solar shading"]
,
["Behavioural Change", "Behavioural change campaign"]
,
["Behavioural Change", "Staff incentive scheme"]
,
["Refrigeration", "Compressor optimisation"]
,
["Refrigeration", "Energy efficient chiller"]
,
["Refrigeration", "Waste heat recovery"]
,
["Refrigeration", "Chilled storage insulation"]
,
["Refrigeration", "Chilled storage doors"]
,
["Refrigeration", "Chilled storage insulated partition"]
,
["Refrigeration", "Chilled display cabinet doors"]
,
["Refrigeration", "Chilled display cabinet roller blinds"]
,
["Industrial", "Waste heat recovery"]
,
["Industrial", "Waste wood heating"]
,
["Industrial", "Waste wood briquetting"]
,
["Radiant Heating", "Gas fired radiant heaters"]
,
["Radiant Heating", "Electric radiant heaters"]
,
["Radiant Heating", "Hydronic radiant heating"]
,
["Radiant Heating", "Black bulb thermostat"]
,
["Value Chain", "Supplier policy"]
,
["Value Chain", "Waste collection policy"]
,
["Value Chain", "Cycle to work scheme"]
,
["Value Chain", "Public transport scheme"]
,
["Value Chain", "Zero waste to landfill policy"]
,
["Value Chain", "Life cycle assessment (LCA)"]</t>
  </si>
  <si>
    <t>["Heat Pumps", "Air-to-air heat pumps", "reduction in Scope 1 emissions"]
,
["Heat Pumps", "Air-to-water heat pumps", "reduction in Scope 1 emissions"]
,
["Heat Pumps", "Ground source heat pump", "reduction in Scope 1 emissions"]
,
["Heat Pumps", "Water source heat pump", "reduction in Scope 1 emissions"]
,
["Heat Pumps", "Waste water heat pump", "reduction in Scope 1 emissions"]
,
["Domestic Hot Water", "Secondary circulation pump timer", "reduction in Scope 1 emissions"]
,
["Domestic Hot Water", "Pipe lagging", "reduction in Scope 1 emissions"]
,
["Domestic Hot Water", "Secondary circulation variable speed pump", "reduction in Scope 1 emissions"]
,
["Domestic Hot Water", "Self closing taps", "reduction in Scope 1 emissions"]
,
["Domestic Hot Water", "Low flow taps", "reduction in Scope 1 emissions"]
,
["Domestic Hot Water", "Electric point of use water heater", "reduction in Scope 1 emissions"]
,
["Domestic Hot Water", "Solar thermal", "reduction in Scope 1 emissions"]
,
["Compressed Air", "VSD compressor", "reduction in Scope 2 emissions"]
,
["Compressed Air", "Air leak detection", "reduction in Scope 2 emissions"]
,
["Compressed Air", "Fix air leaks", "reduction in Scope 2 emissions"]
,
["Compressed Air", "Heat recovery", "reduction in Scope 2 emissions"]
,
["Compressed Air", "Reduce system pressure", "reduction in Scope 2 emissions"]
,
["Compressed Air", "Replace air tools with cordless power tools", "reduction in Scope 2 emissions"]
,
["Ventilation", "VSD fan", "reduction in Scope 2 emissions"]
,
["Ventilation", "Demand-based LEV/dust extraction", "reduction in Scope 2 emissions"]
,
["Ventilation", "Heat recovery ventilation", "reduction in Scope 2 emissions"]
,
["Ventilation", "Destratification fans", "reduction in Scope 2 emissions"]
,
["Ventilation", "Flow control dampers/diverters", "reduction in Scope 2 emissions"]
,
["LED Lighting", "LED lighting upgrade", "reduction in Scope 2 emissions"]
,
["LED Lighting", "PIR sensors", "reduction in Scope 2 emissions"]
,
["LED Lighting", "Day/night sensors", "reduction in Scope 2 emissions"]
,
["Space Heating", "Smart thermostat", "reduction in Scope 1 emissions"]
,
["Space Heating", "TRV replacement", "reduction in Scope 1 emissions"]
,
["Space Heating", "Wireless TRVs", "reduction in Scope 1 emissions"]
,
["Space Heating", "Zone controls", "reduction in Scope 1 emissions"]
,
["Space Heating", "Pipe lagging", "reduction in Scope 1 emissions"]
,
["Industrial Motors", "Variable speed drive", "reduction in Scope 2 emissions"]
,
["Industrial Motors", "Energy efficient motor", "reduction in Scope 2 emissions"]
,
["Industrial Motors", "Soft starter", "reduction in Scope 2 emissions"]
,
["Solar Photovoltaic (PV)", "Pitched roof PV", "reduction in Scope 2 emissions"]
,
["Solar PV", "Flat roof PV", "reduction in Scope 2 emissions"]
,
["Solar PV", "Ground mounted PV", "reduction in Scope 2 emissions"]
,
["Solar PV", "PV carports", "reduction in Scope 2 emissions"]
,
["Solar PV", "Solar diverter (to domestic hot water)", "reduction in Scope 1 emissions"]
,
["Battery Storage", "Battery storage", "the ability to shift loads from times when electricity is most expensive and carbon intensive"]
,
["EV Charging", "EV chargers", "reduction in Scope 1 emissions"]
,
["Building Fabric", "Loft insulation", "reduction in Scope 1 emissions"]
,
["Building Fabric", "Cavity wall insulation", "reduction in Scope 1 emissions"]
,
["Building Fabric", "External wall insulation", "reduction in Scope 1 emissions"]
,
["Building Fabric", "Internal wall insulation", "reduction in Scope 1 emissions"]
,
["Building Fabric", "Flat roof insulation", "reduction in Scope 1 emissions"]
,
["Building Fabric", "Pitched roof insulation", "reduction in Scope 1 emissions"]
,
["Building Fabric", "Draughtproofing", "reduction in Scope 1 emissions"]
,
["Building Fabric", "Double glazing", "reduction in Scope 1 emissions"]
,
["Power Quality", "Power factor correction", "reduction in Scope 1 emissions"]
,
["Power Quality", "Voltage optimisation", "reduction in Scope 1 emissions"]
,
["Cooling", "Free night cooling", "reduction in Scope 1 emissions"]
,
["Cooling", "Evaporative cooling", "reduction in Scope 1 emissions"]
,
["Cooling", "Solar film", "reduction in Scope 1 emissions"]
,
["Cooling", "Solar shading", "reduction in Scope 1 emissions"]
,
["Behavioural Change", "Behavioural change campaign", "reduction in Scope 1, 2 &amp; 3 emissions"]
,
["Behavioural Change", "Staff incentive scheme", "reduction in Scope 1, 2 &amp; 3 emissions"]
,
["Refrigeration", "Compressor optimisation", "reduction in Scope 2 emissions"]
,
["Refrigeration", "Energy efficient chiller", "reduction in Scope 2 emissions"]
,
["Refrigeration", "Waste heat recovery", "reduction in Scope 2 emissions"]
,
["Refrigeration", "Chilled storage insulation", "reduction in Scope 2 emissions"]
,
["Refrigeration", "Chilled storage doors", "reduction in Scope 2 emissions"]
,
["Refrigeration", "Chilled storage insulated partition", "reduction in Scope 2 emissions"]
,
["Refrigeration", "Chilled display cabinet doors", "reduction in Scope 2 emissions"]
,
["Refrigeration", "Chilled display cabinet roller blinds", "reduction in Scope 2 emissions"]
,
["Industrial", "Waste heat recovery", "reduction in Scope 1 emissions"]
,
["Industrial", "Waste wood heating", "reduction in Scope 1 emissions"]
,
["Industrial", "Waste wood briquetting", "reduction in Scope 1 emissions"]
,
["Radiant Heating", "Gas fired radiant heaters", "reduction in Scope 1 emissions"]
,
["Radiant Heating", "Electric radiant heaters", "reduction in Scope 1 emissions"]
,
["Radiant Heating", "Hydronic radiant heating", "reduction in Scope 1 emissions"]
,
["Radiant Heating", "Black bulb thermostat", "reduction in Scope 1 emissions"]
,
["Value Chain", "Supplier policy", "reduction in Scope 3 emissions"]
,
["Value Chain", "Waste collection policy", "reduction in Scope 3 emissions"]
,
["Value Chain", "Cycle to work scheme", "reduction in Scope 3 emissions"]
,
["Value Chain", "Public transport scheme", "reduction in Scope 3 emissions"]
,
["Value Chain", "Zero waste to landfill policy", "reduction in Scope 3 emissions"]
,
["Value Chain", "Life cycle assessment (LCA)", "reduction in Scope 3 emissions"]</t>
  </si>
  <si>
    <t>Domestic Hot Water</t>
  </si>
  <si>
    <t>Compressed Air</t>
  </si>
  <si>
    <t>LED Lighting</t>
  </si>
  <si>
    <t>Space Heating</t>
  </si>
  <si>
    <t>Industrial Motors</t>
  </si>
  <si>
    <t>Solar Photovoltaic (PV)</t>
  </si>
  <si>
    <t>Solar PV</t>
  </si>
  <si>
    <t>Battery Storage</t>
  </si>
  <si>
    <t>the ability to shift loads from times when electricity is most expensive and carbon intensive</t>
  </si>
  <si>
    <t>EV Charging</t>
  </si>
  <si>
    <t>Building Fabric</t>
  </si>
  <si>
    <t>Power Quality</t>
  </si>
  <si>
    <t>Behavioural Change</t>
  </si>
  <si>
    <t>Radiant Heating</t>
  </si>
  <si>
    <t>Value Chain</t>
  </si>
  <si>
    <t>Intervention category</t>
  </si>
  <si>
    <t>Existing heating source</t>
  </si>
  <si>
    <t>Heating upgrade impacts</t>
  </si>
  <si>
    <t>Heat pumps</t>
  </si>
  <si>
    <t>reduction in Scope 1 emissions</t>
  </si>
  <si>
    <t>Domestic hot water</t>
  </si>
  <si>
    <t>Oil</t>
  </si>
  <si>
    <t>Compressed air</t>
  </si>
  <si>
    <t>LPG</t>
  </si>
  <si>
    <t>Solid Fuel</t>
  </si>
  <si>
    <t>Direct Electric</t>
  </si>
  <si>
    <t>Space heating</t>
  </si>
  <si>
    <t>Power quality</t>
  </si>
  <si>
    <t xml:space="preserve">Behavioural change </t>
  </si>
  <si>
    <t>Radiant heating</t>
  </si>
  <si>
    <t>Value chain (Scope 3)</t>
  </si>
  <si>
    <t>Text Output</t>
  </si>
  <si>
    <t>What is your CRP Publication year?</t>
  </si>
  <si>
    <t>What is your Company's name?</t>
  </si>
  <si>
    <t>Please fill in answers to each of the questions below, then select measures that you intend to impliment in the Interventions table. Start by selecting an 'Intervention Category' from the dropdown, then select the relevant 'Interviention'. The Impact will be automatically generated. Next, choose when you intend to impliment the intervention in the final column. When you have completed all the measures you wish to include, select the 'Text Output' tab, where you will find the completed interventions statement for your company.</t>
  </si>
  <si>
    <t>Copy the text below and then, within BringABout, paste it into the free text section of the CRP where you are prompted to detail future planned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</si>
</sst>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ptos Narrow"/>
      <family val="2"/>
      <scheme val="minor"/>
    </font>
    <font>
      <b/>
      <sz val="11"/>
      <color theme="1"/>
      <name val="Aptos Narrow"/>
      <family val="2"/>
      <scheme val="minor"/>
    </font>
    <font>
      <sz val="8"/>
      <name val="Aptos Narrow"/>
      <family val="2"/>
      <scheme val="minor"/>
    </font>
    <font>
      <sz val="11"/>
      <color theme="1"/>
      <name val="Plus Jakarta Sans"/>
    </font>
    <font>
      <sz val="11"/>
      <color theme="3"/>
      <name val="Plus Jakarta Sans"/>
    </font>
    <font>
      <b/>
      <sz val="14"/>
      <color theme="3"/>
      <name val="Plus Jakarta Sans"/>
    </font>
    <font>
      <b/>
      <sz val="11"/>
      <color theme="3"/>
      <name val="Plus Jakarta Sans"/>
    </font>
    <font>
      <b/>
      <sz val="18"/>
      <color theme="1"/>
      <name val="Plus Jakarta Sans"/>
    </font>
  </fonts>
  <fills count="6">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4" tint="0.79998168889431442"/>
        <bgColor indexed="64"/>
      </patternFill>
    </fill>
    <fill>
      <patternFill patternType="solid">
        <fgColor theme="4"/>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s>
  <cellStyleXfs count="1">
    <xf numFmtId="0" fontId="0" fillId="0" borderId="0"/>
  </cellStyleXfs>
  <cellXfs count="32">
    <xf numFmtId="0" fontId="0" fillId="0" borderId="0" xfId="0"/>
    <xf numFmtId="0" fontId="1" fillId="0" borderId="0" xfId="0" applyFont="1"/>
    <xf numFmtId="0" fontId="0" fillId="0" borderId="1" xfId="0" applyBorder="1"/>
    <xf numFmtId="0" fontId="0" fillId="0" borderId="0" xfId="0" applyAlignment="1">
      <alignment wrapText="1"/>
    </xf>
    <xf numFmtId="0" fontId="4" fillId="2" borderId="0" xfId="0" applyFont="1" applyFill="1"/>
    <xf numFmtId="0" fontId="4" fillId="0" borderId="0" xfId="0" applyFont="1"/>
    <xf numFmtId="0" fontId="6" fillId="2" borderId="0" xfId="0" applyFont="1" applyFill="1"/>
    <xf numFmtId="0" fontId="6" fillId="3" borderId="5" xfId="0" applyFont="1" applyFill="1" applyBorder="1"/>
    <xf numFmtId="0" fontId="6" fillId="3" borderId="6" xfId="0" applyFont="1" applyFill="1" applyBorder="1"/>
    <xf numFmtId="0" fontId="6" fillId="3" borderId="3" xfId="0" applyFont="1" applyFill="1" applyBorder="1"/>
    <xf numFmtId="0" fontId="6" fillId="3" borderId="7" xfId="0" applyFont="1" applyFill="1" applyBorder="1"/>
    <xf numFmtId="0" fontId="4" fillId="2" borderId="2" xfId="0" applyFont="1" applyFill="1" applyBorder="1"/>
    <xf numFmtId="0" fontId="4" fillId="2" borderId="3" xfId="0" applyFont="1" applyFill="1" applyBorder="1"/>
    <xf numFmtId="0" fontId="4" fillId="2" borderId="3" xfId="0" applyFont="1" applyFill="1" applyBorder="1" applyAlignment="1">
      <alignment wrapText="1"/>
    </xf>
    <xf numFmtId="0" fontId="4" fillId="2" borderId="4" xfId="0" applyFont="1" applyFill="1" applyBorder="1"/>
    <xf numFmtId="0" fontId="7" fillId="0" borderId="0" xfId="0" applyFont="1"/>
    <xf numFmtId="0" fontId="0" fillId="0" borderId="9" xfId="0" applyBorder="1"/>
    <xf numFmtId="0" fontId="3" fillId="4" borderId="8" xfId="0" applyFont="1" applyFill="1" applyBorder="1" applyAlignment="1">
      <alignment vertical="top" wrapText="1"/>
    </xf>
    <xf numFmtId="0" fontId="4" fillId="2" borderId="5" xfId="0" applyFont="1" applyFill="1" applyBorder="1"/>
    <xf numFmtId="0" fontId="4" fillId="2" borderId="6" xfId="0" applyFont="1" applyFill="1" applyBorder="1"/>
    <xf numFmtId="0" fontId="4" fillId="2" borderId="6" xfId="0" applyFont="1" applyFill="1" applyBorder="1" applyAlignment="1">
      <alignment wrapText="1"/>
    </xf>
    <xf numFmtId="0" fontId="4" fillId="2" borderId="7" xfId="0" applyFont="1" applyFill="1" applyBorder="1"/>
    <xf numFmtId="0" fontId="3" fillId="0" borderId="0" xfId="0" applyFont="1"/>
    <xf numFmtId="0" fontId="6" fillId="5" borderId="11" xfId="0" applyFont="1" applyFill="1" applyBorder="1" applyAlignment="1">
      <alignment horizontal="right"/>
    </xf>
    <xf numFmtId="0" fontId="6" fillId="5" borderId="12" xfId="0" applyFont="1" applyFill="1" applyBorder="1" applyAlignment="1">
      <alignment horizontal="right"/>
    </xf>
    <xf numFmtId="0" fontId="6" fillId="5" borderId="10" xfId="0" applyFont="1" applyFill="1" applyBorder="1" applyAlignment="1">
      <alignment horizontal="right"/>
    </xf>
    <xf numFmtId="0" fontId="4" fillId="5" borderId="13" xfId="0" applyFont="1" applyFill="1" applyBorder="1" applyAlignment="1">
      <alignment horizontal="center"/>
    </xf>
    <xf numFmtId="0" fontId="4" fillId="5" borderId="14" xfId="0" applyFont="1" applyFill="1" applyBorder="1" applyAlignment="1">
      <alignment horizontal="center"/>
    </xf>
    <xf numFmtId="1" fontId="4" fillId="5" borderId="14" xfId="0" applyNumberFormat="1" applyFont="1" applyFill="1" applyBorder="1" applyAlignment="1">
      <alignment horizontal="center"/>
    </xf>
    <xf numFmtId="0" fontId="4" fillId="5" borderId="15" xfId="0" applyFont="1" applyFill="1" applyBorder="1" applyAlignment="1">
      <alignment horizontal="center"/>
    </xf>
    <xf numFmtId="0" fontId="5" fillId="2" borderId="0" xfId="0" applyFont="1" applyFill="1" applyAlignment="1">
      <alignment horizontal="left"/>
    </xf>
    <xf numFmtId="49" fontId="4" fillId="2" borderId="0" xfId="0" applyNumberFormat="1"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06/relationships/rdRichValueTypes" Target="richData/rdRichValueType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06/relationships/rdRichValueStructure" Target="richData/rdrichvaluestructure.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06/relationships/rdRichValue" Target="richData/rdrichvalue.xml"/><Relationship Id="rId5" Type="http://schemas.openxmlformats.org/officeDocument/2006/relationships/worksheet" Target="worksheets/sheet5.xml"/><Relationship Id="rId15" Type="http://schemas.openxmlformats.org/officeDocument/2006/relationships/customXml" Target="../customXml/item1.xml"/><Relationship Id="rId10" Type="http://schemas.microsoft.com/office/2022/10/relationships/richValueRel" Target="richData/richValueRel.xml"/><Relationship Id="rId4" Type="http://schemas.openxmlformats.org/officeDocument/2006/relationships/worksheet" Target="worksheets/sheet4.xml"/><Relationship Id="rId9" Type="http://schemas.openxmlformats.org/officeDocument/2006/relationships/sheetMetadata" Target="metadata.xml"/><Relationship Id="rId14" Type="http://schemas.openxmlformats.org/officeDocument/2006/relationships/calcChain" Target="calcChain.xml"/></Relationships>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a:themeElements>
    <a:clrScheme name="Decerna">
      <a:dk1>
        <a:srgbClr val="2E0A4A"/>
      </a:dk1>
      <a:lt1>
        <a:sysClr val="window" lastClr="FFFFFF"/>
      </a:lt1>
      <a:dk2>
        <a:srgbClr val="2E0A4A"/>
      </a:dk2>
      <a:lt2>
        <a:srgbClr val="E7E6E6"/>
      </a:lt2>
      <a:accent1>
        <a:srgbClr val="12EBF2"/>
      </a:accent1>
      <a:accent2>
        <a:srgbClr val="FF5C05"/>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9199B-9727-43C0-A16D-C6DF56BDCC65}">
  <sheetPr codeName="Sheet2"/>
  <dimension ref="A1:G38"/>
  <sheetViews>
    <sheetView showGridLines="0" tabSelected="1" workbookViewId="0">
      <selection activeCell="B3" sqref="B3"/>
    </sheetView>
  </sheetViews>
  <sheetFormatPr defaultColWidth="27.7109375" defaultRowHeight="21" x14ac:dyDescent="0.5"/>
  <cols>
    <col min="1" max="1" width="46.140625" style="5" customWidth="1"/>
    <col min="2" max="2" width="27.7109375" style="5" customWidth="1"/>
    <col min="3" max="3" width="43.7109375" style="5" customWidth="1"/>
    <col min="4" max="4" width="42.85546875" style="5" customWidth="1"/>
    <col min="5" max="5" width="0" style="5" hidden="1" customWidth="1"/>
    <col min="6" max="16384" width="27.7109375" style="5"/>
  </cols>
  <sheetData>
    <row r="1" spans="1:7" ht="47.25" customHeight="1" x14ac:dyDescent="0.65">
      <c r="A1" s="4" t="e" vm="1">
        <v>#VALUE!</v>
      </c>
      <c r="B1" s="30" t="s">
        <v>0</v>
      </c>
      <c r="C1" s="30"/>
      <c r="D1" s="4"/>
      <c r="E1" s="4"/>
      <c r="F1" s="4"/>
      <c r="G1" s="4"/>
    </row>
    <row r="2" spans="1:7" ht="94.5" customHeight="1" thickBot="1" x14ac:dyDescent="0.55000000000000004">
      <c r="A2" s="31" t="s">
        <v>152</v>
      </c>
      <c r="B2" s="31"/>
      <c r="C2" s="31"/>
      <c r="D2" s="31"/>
      <c r="E2" s="4"/>
      <c r="F2" s="4"/>
      <c r="G2" s="4"/>
    </row>
    <row r="3" spans="1:7" x14ac:dyDescent="0.5">
      <c r="A3" s="23" t="s">
        <v>151</v>
      </c>
      <c r="B3" s="26"/>
      <c r="C3" s="4"/>
      <c r="E3" s="4"/>
      <c r="F3" s="4"/>
      <c r="G3" s="4"/>
    </row>
    <row r="4" spans="1:7" x14ac:dyDescent="0.5">
      <c r="A4" s="24" t="s">
        <v>1</v>
      </c>
      <c r="B4" s="27"/>
      <c r="C4" s="4"/>
      <c r="E4" s="4"/>
      <c r="F4" s="4"/>
      <c r="G4" s="4"/>
    </row>
    <row r="5" spans="1:7" x14ac:dyDescent="0.5">
      <c r="A5" s="24" t="s">
        <v>3</v>
      </c>
      <c r="B5" s="28"/>
      <c r="C5" s="4"/>
      <c r="E5" s="4"/>
      <c r="F5" s="4"/>
      <c r="G5" s="4"/>
    </row>
    <row r="6" spans="1:7" x14ac:dyDescent="0.5">
      <c r="A6" s="24" t="s">
        <v>150</v>
      </c>
      <c r="B6" s="27"/>
      <c r="C6" s="4"/>
      <c r="E6" s="4"/>
      <c r="F6" s="4"/>
      <c r="G6" s="4"/>
    </row>
    <row r="7" spans="1:7" ht="21.75" thickBot="1" x14ac:dyDescent="0.55000000000000004">
      <c r="A7" s="25" t="s">
        <v>4</v>
      </c>
      <c r="B7" s="29"/>
      <c r="C7" s="4" t="s">
        <v>5</v>
      </c>
      <c r="E7" s="4"/>
      <c r="F7" s="4"/>
      <c r="G7" s="4"/>
    </row>
    <row r="8" spans="1:7" x14ac:dyDescent="0.5">
      <c r="A8" s="4"/>
      <c r="B8" s="4"/>
      <c r="C8" s="4"/>
      <c r="D8" s="4"/>
      <c r="E8" s="4"/>
      <c r="F8" s="4"/>
      <c r="G8" s="4"/>
    </row>
    <row r="9" spans="1:7" x14ac:dyDescent="0.5">
      <c r="A9" s="7" t="s">
        <v>6</v>
      </c>
      <c r="B9" s="8" t="s">
        <v>7</v>
      </c>
      <c r="C9" s="9" t="s">
        <v>8</v>
      </c>
      <c r="D9" s="10" t="s">
        <v>9</v>
      </c>
      <c r="E9" s="6" t="s">
        <v>10</v>
      </c>
      <c r="F9" s="4"/>
      <c r="G9" s="4"/>
    </row>
    <row r="10" spans="1:7" x14ac:dyDescent="0.5">
      <c r="A10" s="11"/>
      <c r="B10" s="12"/>
      <c r="C10" s="13" t="str">
        <f>IFERROR(_xlfn.XLOOKUP(B10,Sheet2!$D$3:$D$80,Sheet2!$E$3:$E$80),"")</f>
        <v/>
      </c>
      <c r="D10" s="14"/>
      <c r="E10" s="4" t="str">
        <f t="shared" ref="E10:E36" si="0">IF(ISBLANK(A10),"",IFERROR(E9+1,1))</f>
        <v/>
      </c>
      <c r="F10" s="4"/>
      <c r="G10" s="4"/>
    </row>
    <row r="11" spans="1:7" x14ac:dyDescent="0.5">
      <c r="A11" s="18"/>
      <c r="B11" s="19"/>
      <c r="C11" s="20" t="str">
        <f>IFERROR(_xlfn.XLOOKUP(B11,Sheet2!$D$3:$D$80,Sheet2!$E$3:$E$80),"")</f>
        <v/>
      </c>
      <c r="D11" s="21"/>
      <c r="E11" s="4" t="str">
        <f t="shared" si="0"/>
        <v/>
      </c>
      <c r="F11" s="4"/>
      <c r="G11" s="4"/>
    </row>
    <row r="12" spans="1:7" x14ac:dyDescent="0.5">
      <c r="A12" s="18"/>
      <c r="B12" s="19"/>
      <c r="C12" s="20" t="str">
        <f>IFERROR(_xlfn.XLOOKUP(B12,Sheet2!$D$3:$D$80,Sheet2!$E$3:$E$80),"")</f>
        <v/>
      </c>
      <c r="D12" s="21"/>
      <c r="E12" s="4" t="str">
        <f t="shared" si="0"/>
        <v/>
      </c>
      <c r="F12" s="4"/>
      <c r="G12" s="4"/>
    </row>
    <row r="13" spans="1:7" x14ac:dyDescent="0.5">
      <c r="A13" s="18"/>
      <c r="B13" s="19"/>
      <c r="C13" s="20" t="str">
        <f>IFERROR(_xlfn.XLOOKUP(B13,Sheet2!$D$3:$D$80,Sheet2!$E$3:$E$80),"")</f>
        <v/>
      </c>
      <c r="D13" s="21"/>
      <c r="E13" s="4" t="str">
        <f t="shared" si="0"/>
        <v/>
      </c>
      <c r="F13" s="4"/>
      <c r="G13" s="4"/>
    </row>
    <row r="14" spans="1:7" x14ac:dyDescent="0.5">
      <c r="A14" s="18"/>
      <c r="B14" s="19"/>
      <c r="C14" s="20" t="str">
        <f>IFERROR(_xlfn.XLOOKUP(B14,Sheet2!$D$3:$D$80,Sheet2!$E$3:$E$80),"")</f>
        <v/>
      </c>
      <c r="D14" s="21"/>
      <c r="E14" s="4" t="str">
        <f t="shared" si="0"/>
        <v/>
      </c>
      <c r="F14" s="4"/>
      <c r="G14" s="4"/>
    </row>
    <row r="15" spans="1:7" x14ac:dyDescent="0.5">
      <c r="A15" s="18"/>
      <c r="B15" s="19"/>
      <c r="C15" s="20" t="str">
        <f>IFERROR(_xlfn.XLOOKUP(B15,Sheet2!$D$3:$D$80,Sheet2!$E$3:$E$80),"")</f>
        <v/>
      </c>
      <c r="D15" s="21"/>
      <c r="E15" s="4" t="str">
        <f t="shared" si="0"/>
        <v/>
      </c>
      <c r="F15" s="4"/>
      <c r="G15" s="4"/>
    </row>
    <row r="16" spans="1:7" x14ac:dyDescent="0.5">
      <c r="A16" s="18"/>
      <c r="B16" s="19"/>
      <c r="C16" s="20" t="str">
        <f>IFERROR(_xlfn.XLOOKUP(B16,Sheet2!$D$3:$D$80,Sheet2!$E$3:$E$80),"")</f>
        <v/>
      </c>
      <c r="D16" s="21"/>
      <c r="E16" s="4" t="str">
        <f t="shared" si="0"/>
        <v/>
      </c>
      <c r="F16" s="4"/>
      <c r="G16" s="4"/>
    </row>
    <row r="17" spans="1:7" x14ac:dyDescent="0.5">
      <c r="A17" s="18"/>
      <c r="B17" s="19"/>
      <c r="C17" s="20" t="str">
        <f>IFERROR(_xlfn.XLOOKUP(B17,Sheet2!$D$3:$D$80,Sheet2!$E$3:$E$80),"")</f>
        <v/>
      </c>
      <c r="D17" s="21"/>
      <c r="E17" s="4" t="str">
        <f t="shared" si="0"/>
        <v/>
      </c>
      <c r="F17" s="4"/>
      <c r="G17" s="4"/>
    </row>
    <row r="18" spans="1:7" x14ac:dyDescent="0.5">
      <c r="A18" s="18"/>
      <c r="B18" s="19"/>
      <c r="C18" s="20" t="str">
        <f>IFERROR(_xlfn.XLOOKUP(B18,Sheet2!$D$3:$D$80,Sheet2!$E$3:$E$80),"")</f>
        <v/>
      </c>
      <c r="D18" s="21"/>
      <c r="E18" s="4" t="str">
        <f t="shared" si="0"/>
        <v/>
      </c>
      <c r="F18" s="4"/>
      <c r="G18" s="4"/>
    </row>
    <row r="19" spans="1:7" x14ac:dyDescent="0.5">
      <c r="A19" s="18"/>
      <c r="B19" s="19"/>
      <c r="C19" s="20" t="str">
        <f>IFERROR(_xlfn.XLOOKUP(B19,Sheet2!$D$3:$D$80,Sheet2!$E$3:$E$80),"")</f>
        <v/>
      </c>
      <c r="D19" s="21"/>
      <c r="E19" s="4" t="str">
        <f t="shared" si="0"/>
        <v/>
      </c>
      <c r="F19" s="4"/>
      <c r="G19" s="4"/>
    </row>
    <row r="20" spans="1:7" x14ac:dyDescent="0.5">
      <c r="A20" s="18"/>
      <c r="B20" s="19"/>
      <c r="C20" s="20" t="str">
        <f>IFERROR(_xlfn.XLOOKUP(B20,Sheet2!$D$3:$D$80,Sheet2!$E$3:$E$80),"")</f>
        <v/>
      </c>
      <c r="D20" s="21"/>
      <c r="E20" s="4" t="str">
        <f t="shared" si="0"/>
        <v/>
      </c>
      <c r="F20" s="4"/>
      <c r="G20" s="4"/>
    </row>
    <row r="21" spans="1:7" x14ac:dyDescent="0.5">
      <c r="A21" s="18"/>
      <c r="B21" s="19"/>
      <c r="C21" s="20" t="str">
        <f>IFERROR(_xlfn.XLOOKUP(B21,Sheet2!$D$3:$D$80,Sheet2!$E$3:$E$80),"")</f>
        <v/>
      </c>
      <c r="D21" s="21"/>
      <c r="E21" s="4" t="str">
        <f t="shared" si="0"/>
        <v/>
      </c>
      <c r="F21" s="4"/>
      <c r="G21" s="4"/>
    </row>
    <row r="22" spans="1:7" x14ac:dyDescent="0.5">
      <c r="A22" s="18"/>
      <c r="B22" s="19"/>
      <c r="C22" s="20" t="str">
        <f>IFERROR(_xlfn.XLOOKUP(B22,Sheet2!$D$3:$D$80,Sheet2!$E$3:$E$80),"")</f>
        <v/>
      </c>
      <c r="D22" s="21"/>
      <c r="E22" s="4" t="str">
        <f t="shared" si="0"/>
        <v/>
      </c>
      <c r="F22" s="4"/>
      <c r="G22" s="4"/>
    </row>
    <row r="23" spans="1:7" x14ac:dyDescent="0.5">
      <c r="A23" s="18"/>
      <c r="B23" s="19"/>
      <c r="C23" s="20" t="str">
        <f>IFERROR(_xlfn.XLOOKUP(B23,Sheet2!$D$3:$D$80,Sheet2!$E$3:$E$80),"")</f>
        <v/>
      </c>
      <c r="D23" s="21"/>
      <c r="E23" s="4" t="str">
        <f t="shared" si="0"/>
        <v/>
      </c>
      <c r="F23" s="4"/>
      <c r="G23" s="4"/>
    </row>
    <row r="24" spans="1:7" x14ac:dyDescent="0.5">
      <c r="A24" s="18"/>
      <c r="B24" s="19"/>
      <c r="C24" s="20" t="str">
        <f>IFERROR(_xlfn.XLOOKUP(B24,Sheet2!$D$3:$D$80,Sheet2!$E$3:$E$80),"")</f>
        <v/>
      </c>
      <c r="D24" s="21"/>
      <c r="E24" s="4" t="str">
        <f t="shared" si="0"/>
        <v/>
      </c>
      <c r="F24" s="4"/>
      <c r="G24" s="4"/>
    </row>
    <row r="25" spans="1:7" x14ac:dyDescent="0.5">
      <c r="A25" s="18"/>
      <c r="B25" s="19"/>
      <c r="C25" s="20" t="str">
        <f>IFERROR(_xlfn.XLOOKUP(B25,Sheet2!$D$3:$D$80,Sheet2!$E$3:$E$80),"")</f>
        <v/>
      </c>
      <c r="D25" s="21"/>
      <c r="E25" s="4" t="str">
        <f t="shared" si="0"/>
        <v/>
      </c>
      <c r="F25" s="4"/>
      <c r="G25" s="4"/>
    </row>
    <row r="26" spans="1:7" x14ac:dyDescent="0.5">
      <c r="A26" s="18"/>
      <c r="B26" s="19"/>
      <c r="C26" s="20" t="str">
        <f>IFERROR(_xlfn.XLOOKUP(B26,Sheet2!$D$3:$D$80,Sheet2!$E$3:$E$80),"")</f>
        <v/>
      </c>
      <c r="D26" s="21"/>
      <c r="E26" s="4" t="str">
        <f t="shared" si="0"/>
        <v/>
      </c>
      <c r="F26" s="4"/>
      <c r="G26" s="4"/>
    </row>
    <row r="27" spans="1:7" x14ac:dyDescent="0.5">
      <c r="A27" s="18"/>
      <c r="B27" s="19"/>
      <c r="C27" s="20" t="str">
        <f>IFERROR(_xlfn.XLOOKUP(B27,Sheet2!$D$3:$D$80,Sheet2!$E$3:$E$80),"")</f>
        <v/>
      </c>
      <c r="D27" s="21"/>
      <c r="E27" s="4" t="str">
        <f t="shared" si="0"/>
        <v/>
      </c>
      <c r="F27" s="4"/>
      <c r="G27" s="4"/>
    </row>
    <row r="28" spans="1:7" x14ac:dyDescent="0.5">
      <c r="A28" s="18"/>
      <c r="B28" s="19"/>
      <c r="C28" s="20" t="str">
        <f>IFERROR(_xlfn.XLOOKUP(B28,Sheet2!$D$3:$D$80,Sheet2!$E$3:$E$80),"")</f>
        <v/>
      </c>
      <c r="D28" s="21"/>
      <c r="E28" s="4" t="str">
        <f t="shared" si="0"/>
        <v/>
      </c>
      <c r="F28" s="4"/>
      <c r="G28" s="4"/>
    </row>
    <row r="29" spans="1:7" x14ac:dyDescent="0.5">
      <c r="A29" s="18"/>
      <c r="B29" s="19"/>
      <c r="C29" s="20" t="str">
        <f>IFERROR(_xlfn.XLOOKUP(B29,Sheet2!$D$3:$D$80,Sheet2!$E$3:$E$80),"")</f>
        <v/>
      </c>
      <c r="D29" s="21"/>
      <c r="E29" s="4" t="str">
        <f t="shared" si="0"/>
        <v/>
      </c>
      <c r="F29" s="4"/>
      <c r="G29" s="4"/>
    </row>
    <row r="30" spans="1:7" x14ac:dyDescent="0.5">
      <c r="A30" s="18"/>
      <c r="B30" s="19"/>
      <c r="C30" s="20" t="str">
        <f>IFERROR(_xlfn.XLOOKUP(B30,Sheet2!$D$3:$D$80,Sheet2!$E$3:$E$80),"")</f>
        <v/>
      </c>
      <c r="D30" s="21"/>
      <c r="E30" s="4" t="str">
        <f t="shared" si="0"/>
        <v/>
      </c>
      <c r="F30" s="4"/>
      <c r="G30" s="4"/>
    </row>
    <row r="31" spans="1:7" x14ac:dyDescent="0.5">
      <c r="A31" s="18"/>
      <c r="B31" s="19"/>
      <c r="C31" s="20" t="str">
        <f>IFERROR(_xlfn.XLOOKUP(B31,Sheet2!$D$3:$D$80,Sheet2!$E$3:$E$80),"")</f>
        <v/>
      </c>
      <c r="D31" s="21"/>
      <c r="E31" s="4" t="str">
        <f t="shared" si="0"/>
        <v/>
      </c>
      <c r="F31" s="4"/>
      <c r="G31" s="4"/>
    </row>
    <row r="32" spans="1:7" x14ac:dyDescent="0.5">
      <c r="A32" s="18"/>
      <c r="B32" s="19"/>
      <c r="C32" s="20" t="str">
        <f>IFERROR(_xlfn.XLOOKUP(B32,Sheet2!$D$3:$D$80,Sheet2!$E$3:$E$80),"")</f>
        <v/>
      </c>
      <c r="D32" s="21"/>
      <c r="E32" s="4" t="str">
        <f t="shared" si="0"/>
        <v/>
      </c>
      <c r="F32" s="4"/>
      <c r="G32" s="4"/>
    </row>
    <row r="33" spans="1:7" x14ac:dyDescent="0.5">
      <c r="A33" s="18"/>
      <c r="B33" s="19"/>
      <c r="C33" s="20" t="str">
        <f>IFERROR(_xlfn.XLOOKUP(B33,Sheet2!$D$3:$D$80,Sheet2!$E$3:$E$80),"")</f>
        <v/>
      </c>
      <c r="D33" s="21"/>
      <c r="E33" s="4" t="str">
        <f t="shared" si="0"/>
        <v/>
      </c>
      <c r="F33" s="4"/>
      <c r="G33" s="4"/>
    </row>
    <row r="34" spans="1:7" x14ac:dyDescent="0.5">
      <c r="A34" s="18"/>
      <c r="B34" s="19"/>
      <c r="C34" s="20" t="str">
        <f>IFERROR(_xlfn.XLOOKUP(B34,Sheet2!$D$3:$D$80,Sheet2!$E$3:$E$80),"")</f>
        <v/>
      </c>
      <c r="D34" s="21"/>
      <c r="E34" s="4" t="str">
        <f t="shared" si="0"/>
        <v/>
      </c>
      <c r="F34" s="4"/>
      <c r="G34" s="4"/>
    </row>
    <row r="35" spans="1:7" x14ac:dyDescent="0.5">
      <c r="A35" s="18"/>
      <c r="B35" s="19"/>
      <c r="C35" s="20" t="str">
        <f>IFERROR(_xlfn.XLOOKUP(B35,Sheet2!$D$3:$D$80,Sheet2!$E$3:$E$80),"")</f>
        <v/>
      </c>
      <c r="D35" s="21"/>
      <c r="E35" s="4" t="str">
        <f t="shared" si="0"/>
        <v/>
      </c>
      <c r="F35" s="4"/>
      <c r="G35" s="4"/>
    </row>
    <row r="36" spans="1:7" x14ac:dyDescent="0.5">
      <c r="A36" s="18"/>
      <c r="B36" s="19"/>
      <c r="C36" s="20" t="str">
        <f>IFERROR(_xlfn.XLOOKUP(B36,Sheet2!$D$3:$D$80,Sheet2!$E$3:$E$80),"")</f>
        <v/>
      </c>
      <c r="D36" s="21"/>
      <c r="E36" s="4" t="str">
        <f t="shared" si="0"/>
        <v/>
      </c>
      <c r="F36" s="4"/>
      <c r="G36" s="4"/>
    </row>
    <row r="37" spans="1:7" x14ac:dyDescent="0.5">
      <c r="A37" s="4"/>
      <c r="B37" s="4"/>
      <c r="C37" s="4"/>
      <c r="D37" s="4"/>
      <c r="E37" s="4" t="str">
        <f>IF(ISBLANK(A36),"",IFERROR(E36+1,1))</f>
        <v/>
      </c>
      <c r="F37" s="4"/>
      <c r="G37" s="4"/>
    </row>
    <row r="38" spans="1:7" x14ac:dyDescent="0.5">
      <c r="A38" s="4"/>
      <c r="B38" s="4"/>
      <c r="C38" s="4"/>
      <c r="D38" s="4"/>
      <c r="E38" s="4"/>
      <c r="F38" s="4"/>
      <c r="G38" s="4"/>
    </row>
  </sheetData>
  <sheetProtection algorithmName="SHA-512" hashValue="3x2Z+2NVtVJNb9TPt5HlCFpWrMeH4JYE9N4rPm10hFOBCD5rHUC6QRALuby/lfhHjBPVToI9Q76CFvOJJVvl1w==" saltValue="eMBe+BhS5rmg1ZHSuaM+oQ==" spinCount="100000" sheet="1" objects="1" scenarios="1"/>
  <protectedRanges>
    <protectedRange sqref="B3:B7" name="Range1"/>
    <protectedRange sqref="A10:B36 D10:D36" name="Range2"/>
  </protectedRanges>
  <mergeCells count="2">
    <mergeCell ref="B1:C1"/>
    <mergeCell ref="A2:D2"/>
  </mergeCells>
  <phoneticPr fontId="2" type="noConversion"/>
  <dataValidations disablePrompts="1" count="2">
    <dataValidation type="list" allowBlank="1" showInputMessage="1" showErrorMessage="1" sqref="B10:B37" xr:uid="{6AFE1E6A-B096-41BC-B5EF-22D69FC2E8DE}">
      <formula1>INDIRECT($A10)</formula1>
    </dataValidation>
    <dataValidation type="whole" allowBlank="1" showInputMessage="1" showErrorMessage="1" sqref="B7" xr:uid="{10F9499A-D5D0-4637-83FB-BAD4D3316F38}">
      <formula1>B6</formula1>
      <formula2>B5+10</formula2>
    </dataValidation>
  </dataValidations>
  <pageMargins left="0.7" right="0.7" top="0.75" bottom="0.75" header="0.3" footer="0.3"/>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4092BA3F-657F-4548-A5B6-56604D149FAD}">
          <x14:formula1>
            <xm:f>Sheet2!$C$3:$C$74</xm:f>
          </x14:formula1>
          <xm:sqref>A10:A36</xm:sqref>
        </x14:dataValidation>
        <x14:dataValidation type="list" allowBlank="1" showInputMessage="1" showErrorMessage="1" xr:uid="{72EB2FA7-A068-4D9F-8795-CBC51BD1A803}">
          <x14:formula1>
            <xm:f>Sheet3!$N$3:$N$13</xm:f>
          </x14:formula1>
          <xm:sqref>D10:D36</xm:sqref>
        </x14:dataValidation>
        <x14:dataValidation type="list" allowBlank="1" showInputMessage="1" showErrorMessage="1" xr:uid="{5B74AEF7-E54D-46CA-9AB5-71305147390E}">
          <x14:formula1>
            <xm:f>Sheet3!$A$3:$A$8</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1678A-323F-4314-B13B-D11DC8EB9330}">
  <sheetPr codeName="Sheet4"/>
  <dimension ref="C2:E80"/>
  <sheetViews>
    <sheetView topLeftCell="A16" workbookViewId="0">
      <selection activeCell="E43" sqref="E43"/>
    </sheetView>
  </sheetViews>
  <sheetFormatPr defaultRowHeight="15" x14ac:dyDescent="0.25"/>
  <cols>
    <col min="3" max="3" width="24.140625" customWidth="1"/>
    <col min="4" max="4" width="52.140625" customWidth="1"/>
    <col min="5" max="5" width="44.5703125" customWidth="1"/>
  </cols>
  <sheetData>
    <row r="2" spans="3:5" x14ac:dyDescent="0.25">
      <c r="C2" t="s">
        <v>25</v>
      </c>
      <c r="D2" t="s">
        <v>7</v>
      </c>
      <c r="E2" t="s">
        <v>26</v>
      </c>
    </row>
    <row r="3" spans="3:5" x14ac:dyDescent="0.25">
      <c r="C3" t="s">
        <v>27</v>
      </c>
      <c r="D3" t="s">
        <v>28</v>
      </c>
      <c r="E3" t="e">
        <f>_xlfn.XLOOKUP(Input!$B$4,Sheet3!$A$3:$A$8,Sheet3!$B$3:$B$8)</f>
        <v>#N/A</v>
      </c>
    </row>
    <row r="4" spans="3:5" x14ac:dyDescent="0.25">
      <c r="C4" t="s">
        <v>27</v>
      </c>
      <c r="D4" t="s">
        <v>29</v>
      </c>
      <c r="E4" t="e">
        <f>_xlfn.XLOOKUP(Input!$B$4,Sheet3!$A$3:$A$8,Sheet3!$B$3:$B$8)</f>
        <v>#N/A</v>
      </c>
    </row>
    <row r="5" spans="3:5" x14ac:dyDescent="0.25">
      <c r="C5" t="s">
        <v>27</v>
      </c>
      <c r="D5" t="s">
        <v>30</v>
      </c>
      <c r="E5" t="e">
        <f>_xlfn.XLOOKUP(Input!$B$4,Sheet3!$A$3:$A$8,Sheet3!$B$3:$B$8)</f>
        <v>#N/A</v>
      </c>
    </row>
    <row r="6" spans="3:5" x14ac:dyDescent="0.25">
      <c r="C6" t="s">
        <v>27</v>
      </c>
      <c r="D6" t="s">
        <v>31</v>
      </c>
      <c r="E6" t="e">
        <f>_xlfn.XLOOKUP(Input!$B$4,Sheet3!$A$3:$A$8,Sheet3!$B$3:$B$8)</f>
        <v>#N/A</v>
      </c>
    </row>
    <row r="7" spans="3:5" x14ac:dyDescent="0.25">
      <c r="C7" t="s">
        <v>27</v>
      </c>
      <c r="D7" t="s">
        <v>32</v>
      </c>
      <c r="E7" t="e">
        <f>_xlfn.XLOOKUP(Input!$B$4,Sheet3!$A$3:$A$8,Sheet3!$B$3:$B$8)</f>
        <v>#N/A</v>
      </c>
    </row>
    <row r="8" spans="3:5" x14ac:dyDescent="0.25">
      <c r="C8" t="s">
        <v>33</v>
      </c>
      <c r="D8" t="s">
        <v>34</v>
      </c>
      <c r="E8" t="e">
        <f>_xlfn.XLOOKUP(Input!$B$4,Sheet3!$A$3:$A$8,Sheet3!$B$3:$B$8)</f>
        <v>#N/A</v>
      </c>
    </row>
    <row r="9" spans="3:5" x14ac:dyDescent="0.25">
      <c r="C9" t="s">
        <v>33</v>
      </c>
      <c r="D9" t="s">
        <v>35</v>
      </c>
      <c r="E9" t="e">
        <f>_xlfn.XLOOKUP(Input!$B$4,Sheet3!$A$3:$A$8,Sheet3!$B$3:$B$8)</f>
        <v>#N/A</v>
      </c>
    </row>
    <row r="10" spans="3:5" x14ac:dyDescent="0.25">
      <c r="C10" t="s">
        <v>33</v>
      </c>
      <c r="D10" t="s">
        <v>36</v>
      </c>
      <c r="E10" t="e">
        <f>_xlfn.XLOOKUP(Input!$B$4,Sheet3!$A$3:$A$8,Sheet3!$B$3:$B$8)</f>
        <v>#N/A</v>
      </c>
    </row>
    <row r="11" spans="3:5" x14ac:dyDescent="0.25">
      <c r="C11" t="s">
        <v>33</v>
      </c>
      <c r="D11" t="s">
        <v>37</v>
      </c>
      <c r="E11" t="e">
        <f>_xlfn.XLOOKUP(Input!$B$4,Sheet3!$A$3:$A$8,Sheet3!$B$3:$B$8)</f>
        <v>#N/A</v>
      </c>
    </row>
    <row r="12" spans="3:5" x14ac:dyDescent="0.25">
      <c r="C12" t="s">
        <v>33</v>
      </c>
      <c r="D12" t="s">
        <v>38</v>
      </c>
      <c r="E12" t="e">
        <f>_xlfn.XLOOKUP(Input!$B$4,Sheet3!$A$3:$A$8,Sheet3!$B$3:$B$8)</f>
        <v>#N/A</v>
      </c>
    </row>
    <row r="13" spans="3:5" x14ac:dyDescent="0.25">
      <c r="C13" t="s">
        <v>33</v>
      </c>
      <c r="D13" t="s">
        <v>39</v>
      </c>
      <c r="E13" t="e">
        <f>_xlfn.XLOOKUP(Input!$B$4,Sheet3!$A$3:$A$8,Sheet3!$B$3:$B$8)</f>
        <v>#N/A</v>
      </c>
    </row>
    <row r="14" spans="3:5" x14ac:dyDescent="0.25">
      <c r="C14" t="s">
        <v>33</v>
      </c>
      <c r="D14" t="s">
        <v>40</v>
      </c>
      <c r="E14" t="e">
        <f>_xlfn.XLOOKUP(Input!$B$4,Sheet3!$A$3:$A$8,Sheet3!$B$3:$B$8)</f>
        <v>#N/A</v>
      </c>
    </row>
    <row r="15" spans="3:5" x14ac:dyDescent="0.25">
      <c r="C15" t="s">
        <v>14</v>
      </c>
      <c r="D15" t="s">
        <v>15</v>
      </c>
      <c r="E15" t="s">
        <v>41</v>
      </c>
    </row>
    <row r="16" spans="3:5" x14ac:dyDescent="0.25">
      <c r="C16" t="s">
        <v>14</v>
      </c>
      <c r="D16" t="s">
        <v>42</v>
      </c>
      <c r="E16" t="s">
        <v>41</v>
      </c>
    </row>
    <row r="17" spans="3:5" x14ac:dyDescent="0.25">
      <c r="C17" t="s">
        <v>14</v>
      </c>
      <c r="D17" t="s">
        <v>43</v>
      </c>
      <c r="E17" t="s">
        <v>41</v>
      </c>
    </row>
    <row r="18" spans="3:5" x14ac:dyDescent="0.25">
      <c r="C18" t="s">
        <v>14</v>
      </c>
      <c r="D18" t="s">
        <v>44</v>
      </c>
      <c r="E18" t="s">
        <v>41</v>
      </c>
    </row>
    <row r="19" spans="3:5" x14ac:dyDescent="0.25">
      <c r="C19" t="s">
        <v>14</v>
      </c>
      <c r="D19" t="s">
        <v>45</v>
      </c>
      <c r="E19" t="s">
        <v>41</v>
      </c>
    </row>
    <row r="20" spans="3:5" x14ac:dyDescent="0.25">
      <c r="C20" t="s">
        <v>14</v>
      </c>
      <c r="D20" t="s">
        <v>46</v>
      </c>
      <c r="E20" t="s">
        <v>41</v>
      </c>
    </row>
    <row r="21" spans="3:5" x14ac:dyDescent="0.25">
      <c r="C21" t="s">
        <v>47</v>
      </c>
      <c r="D21" t="s">
        <v>48</v>
      </c>
      <c r="E21" t="s">
        <v>41</v>
      </c>
    </row>
    <row r="22" spans="3:5" x14ac:dyDescent="0.25">
      <c r="C22" t="s">
        <v>47</v>
      </c>
      <c r="D22" t="s">
        <v>49</v>
      </c>
      <c r="E22" t="s">
        <v>41</v>
      </c>
    </row>
    <row r="23" spans="3:5" x14ac:dyDescent="0.25">
      <c r="C23" t="s">
        <v>47</v>
      </c>
      <c r="D23" t="s">
        <v>50</v>
      </c>
      <c r="E23" t="s">
        <v>41</v>
      </c>
    </row>
    <row r="24" spans="3:5" x14ac:dyDescent="0.25">
      <c r="C24" t="s">
        <v>47</v>
      </c>
      <c r="D24" t="s">
        <v>51</v>
      </c>
      <c r="E24" t="s">
        <v>41</v>
      </c>
    </row>
    <row r="25" spans="3:5" x14ac:dyDescent="0.25">
      <c r="C25" t="s">
        <v>47</v>
      </c>
      <c r="D25" t="s">
        <v>52</v>
      </c>
      <c r="E25" t="s">
        <v>41</v>
      </c>
    </row>
    <row r="26" spans="3:5" x14ac:dyDescent="0.25">
      <c r="C26" t="s">
        <v>53</v>
      </c>
      <c r="D26" t="s">
        <v>54</v>
      </c>
      <c r="E26" t="s">
        <v>41</v>
      </c>
    </row>
    <row r="27" spans="3:5" x14ac:dyDescent="0.25">
      <c r="C27" t="s">
        <v>53</v>
      </c>
      <c r="D27" t="s">
        <v>55</v>
      </c>
      <c r="E27" t="s">
        <v>41</v>
      </c>
    </row>
    <row r="28" spans="3:5" x14ac:dyDescent="0.25">
      <c r="C28" t="s">
        <v>53</v>
      </c>
      <c r="D28" t="s">
        <v>56</v>
      </c>
      <c r="E28" t="s">
        <v>41</v>
      </c>
    </row>
    <row r="29" spans="3:5" x14ac:dyDescent="0.25">
      <c r="C29" t="s">
        <v>16</v>
      </c>
      <c r="D29" t="s">
        <v>57</v>
      </c>
      <c r="E29" t="e">
        <f>_xlfn.XLOOKUP(Input!$B$4,Sheet3!$A$3:$A$8,Sheet3!$B$3:$B$8)</f>
        <v>#N/A</v>
      </c>
    </row>
    <row r="30" spans="3:5" x14ac:dyDescent="0.25">
      <c r="C30" t="s">
        <v>16</v>
      </c>
      <c r="D30" t="s">
        <v>58</v>
      </c>
      <c r="E30" t="e">
        <f>_xlfn.XLOOKUP(Input!$B$4,Sheet3!$A$3:$A$8,Sheet3!$B$3:$B$8)</f>
        <v>#N/A</v>
      </c>
    </row>
    <row r="31" spans="3:5" x14ac:dyDescent="0.25">
      <c r="C31" t="s">
        <v>16</v>
      </c>
      <c r="D31" t="s">
        <v>17</v>
      </c>
      <c r="E31" t="e">
        <f>_xlfn.XLOOKUP(Input!$B$4,Sheet3!$A$3:$A$8,Sheet3!$B$3:$B$8)</f>
        <v>#N/A</v>
      </c>
    </row>
    <row r="32" spans="3:5" x14ac:dyDescent="0.25">
      <c r="C32" t="s">
        <v>16</v>
      </c>
      <c r="D32" t="s">
        <v>59</v>
      </c>
      <c r="E32" t="e">
        <f>_xlfn.XLOOKUP(Input!$B$4,Sheet3!$A$3:$A$8,Sheet3!$B$3:$B$8)</f>
        <v>#N/A</v>
      </c>
    </row>
    <row r="33" spans="3:5" x14ac:dyDescent="0.25">
      <c r="C33" t="s">
        <v>16</v>
      </c>
      <c r="D33" t="s">
        <v>35</v>
      </c>
      <c r="E33" t="e">
        <f>_xlfn.XLOOKUP(Input!$B$4,Sheet3!$A$3:$A$8,Sheet3!$B$3:$B$8)</f>
        <v>#N/A</v>
      </c>
    </row>
    <row r="34" spans="3:5" x14ac:dyDescent="0.25">
      <c r="C34" t="s">
        <v>21</v>
      </c>
      <c r="D34" t="s">
        <v>22</v>
      </c>
      <c r="E34" t="s">
        <v>41</v>
      </c>
    </row>
    <row r="35" spans="3:5" x14ac:dyDescent="0.25">
      <c r="C35" t="s">
        <v>21</v>
      </c>
      <c r="D35" t="s">
        <v>60</v>
      </c>
      <c r="E35" t="s">
        <v>41</v>
      </c>
    </row>
    <row r="36" spans="3:5" x14ac:dyDescent="0.25">
      <c r="C36" t="s">
        <v>21</v>
      </c>
      <c r="D36" t="s">
        <v>61</v>
      </c>
      <c r="E36" t="s">
        <v>41</v>
      </c>
    </row>
    <row r="37" spans="3:5" ht="16.5" customHeight="1" x14ac:dyDescent="0.25">
      <c r="C37" t="s">
        <v>62</v>
      </c>
      <c r="D37" t="s">
        <v>63</v>
      </c>
      <c r="E37" t="s">
        <v>41</v>
      </c>
    </row>
    <row r="38" spans="3:5" ht="16.5" customHeight="1" x14ac:dyDescent="0.25">
      <c r="C38" t="s">
        <v>11</v>
      </c>
      <c r="D38" t="s">
        <v>12</v>
      </c>
      <c r="E38" t="s">
        <v>41</v>
      </c>
    </row>
    <row r="39" spans="3:5" ht="16.5" customHeight="1" x14ac:dyDescent="0.25">
      <c r="C39" t="s">
        <v>11</v>
      </c>
      <c r="D39" t="s">
        <v>64</v>
      </c>
      <c r="E39" t="s">
        <v>41</v>
      </c>
    </row>
    <row r="40" spans="3:5" ht="16.5" customHeight="1" x14ac:dyDescent="0.25">
      <c r="C40" t="s">
        <v>11</v>
      </c>
      <c r="D40" t="s">
        <v>65</v>
      </c>
      <c r="E40" t="s">
        <v>41</v>
      </c>
    </row>
    <row r="41" spans="3:5" ht="16.5" customHeight="1" x14ac:dyDescent="0.25">
      <c r="C41" t="s">
        <v>11</v>
      </c>
      <c r="D41" t="s">
        <v>66</v>
      </c>
      <c r="E41" t="e">
        <f>_xlfn.XLOOKUP(Input!$B$4,Sheet3!$A$3:$A$8,Sheet3!$B$3:$B$8)</f>
        <v>#N/A</v>
      </c>
    </row>
    <row r="42" spans="3:5" ht="16.5" customHeight="1" x14ac:dyDescent="0.25">
      <c r="C42" t="s">
        <v>23</v>
      </c>
      <c r="D42" t="s">
        <v>24</v>
      </c>
      <c r="E42" t="s">
        <v>67</v>
      </c>
    </row>
    <row r="43" spans="3:5" ht="16.5" customHeight="1" x14ac:dyDescent="0.25">
      <c r="C43" t="s">
        <v>68</v>
      </c>
      <c r="D43" t="s">
        <v>69</v>
      </c>
      <c r="E43" t="e">
        <f>_xlfn.XLOOKUP(Input!$B$4,Sheet3!$A$3:$A$8,Sheet3!$B$3:$B$8)</f>
        <v>#N/A</v>
      </c>
    </row>
    <row r="44" spans="3:5" x14ac:dyDescent="0.25">
      <c r="C44" t="s">
        <v>70</v>
      </c>
      <c r="D44" t="s">
        <v>71</v>
      </c>
      <c r="E44" t="e">
        <f>_xlfn.XLOOKUP(Input!$B$4,Sheet3!$A$3:$A$8,Sheet3!$B$3:$B$8)</f>
        <v>#N/A</v>
      </c>
    </row>
    <row r="45" spans="3:5" x14ac:dyDescent="0.25">
      <c r="C45" t="s">
        <v>70</v>
      </c>
      <c r="D45" t="s">
        <v>72</v>
      </c>
      <c r="E45" t="e">
        <f>_xlfn.XLOOKUP(Input!$B$4,Sheet3!$A$3:$A$8,Sheet3!$B$3:$B$8)</f>
        <v>#N/A</v>
      </c>
    </row>
    <row r="46" spans="3:5" x14ac:dyDescent="0.25">
      <c r="C46" t="s">
        <v>70</v>
      </c>
      <c r="D46" t="s">
        <v>73</v>
      </c>
      <c r="E46" t="e">
        <f>_xlfn.XLOOKUP(Input!$B$4,Sheet3!$A$3:$A$8,Sheet3!$B$3:$B$8)</f>
        <v>#N/A</v>
      </c>
    </row>
    <row r="47" spans="3:5" x14ac:dyDescent="0.25">
      <c r="C47" t="s">
        <v>70</v>
      </c>
      <c r="D47" t="s">
        <v>74</v>
      </c>
      <c r="E47" t="e">
        <f>_xlfn.XLOOKUP(Input!$B$4,Sheet3!$A$3:$A$8,Sheet3!$B$3:$B$8)</f>
        <v>#N/A</v>
      </c>
    </row>
    <row r="48" spans="3:5" x14ac:dyDescent="0.25">
      <c r="C48" t="s">
        <v>70</v>
      </c>
      <c r="D48" t="s">
        <v>75</v>
      </c>
      <c r="E48" t="e">
        <f>_xlfn.XLOOKUP(Input!$B$4,Sheet3!$A$3:$A$8,Sheet3!$B$3:$B$8)</f>
        <v>#N/A</v>
      </c>
    </row>
    <row r="49" spans="3:5" x14ac:dyDescent="0.25">
      <c r="C49" t="s">
        <v>70</v>
      </c>
      <c r="D49" t="s">
        <v>76</v>
      </c>
      <c r="E49" t="e">
        <f>_xlfn.XLOOKUP(Input!$B$4,Sheet3!$A$3:$A$8,Sheet3!$B$3:$B$8)</f>
        <v>#N/A</v>
      </c>
    </row>
    <row r="50" spans="3:5" x14ac:dyDescent="0.25">
      <c r="C50" t="s">
        <v>70</v>
      </c>
      <c r="D50" t="s">
        <v>77</v>
      </c>
      <c r="E50" t="e">
        <f>_xlfn.XLOOKUP(Input!$B$4,Sheet3!$A$3:$A$8,Sheet3!$B$3:$B$8)</f>
        <v>#N/A</v>
      </c>
    </row>
    <row r="51" spans="3:5" x14ac:dyDescent="0.25">
      <c r="C51" t="s">
        <v>70</v>
      </c>
      <c r="D51" t="s">
        <v>78</v>
      </c>
      <c r="E51" t="e">
        <f>_xlfn.XLOOKUP(Input!$B$4,Sheet3!$A$3:$A$8,Sheet3!$B$3:$B$8)</f>
        <v>#N/A</v>
      </c>
    </row>
    <row r="52" spans="3:5" x14ac:dyDescent="0.25">
      <c r="C52" t="s">
        <v>79</v>
      </c>
      <c r="D52" t="s">
        <v>80</v>
      </c>
      <c r="E52" t="e">
        <f>_xlfn.XLOOKUP(Input!$B$4,Sheet3!$A$3:$A$8,Sheet3!$B$3:$B$8)</f>
        <v>#N/A</v>
      </c>
    </row>
    <row r="53" spans="3:5" x14ac:dyDescent="0.25">
      <c r="C53" t="s">
        <v>79</v>
      </c>
      <c r="D53" t="s">
        <v>81</v>
      </c>
      <c r="E53" t="e">
        <f>_xlfn.XLOOKUP(Input!$B$4,Sheet3!$A$3:$A$8,Sheet3!$B$3:$B$8)</f>
        <v>#N/A</v>
      </c>
    </row>
    <row r="54" spans="3:5" x14ac:dyDescent="0.25">
      <c r="C54" t="s">
        <v>82</v>
      </c>
      <c r="D54" t="s">
        <v>83</v>
      </c>
      <c r="E54" t="e">
        <f>_xlfn.XLOOKUP(Input!$B$4,Sheet3!$A$3:$A$8,Sheet3!$B$3:$B$8)</f>
        <v>#N/A</v>
      </c>
    </row>
    <row r="55" spans="3:5" x14ac:dyDescent="0.25">
      <c r="C55" t="s">
        <v>82</v>
      </c>
      <c r="D55" t="s">
        <v>84</v>
      </c>
      <c r="E55" t="e">
        <f>_xlfn.XLOOKUP(Input!$B$4,Sheet3!$A$3:$A$8,Sheet3!$B$3:$B$8)</f>
        <v>#N/A</v>
      </c>
    </row>
    <row r="56" spans="3:5" x14ac:dyDescent="0.25">
      <c r="C56" t="s">
        <v>82</v>
      </c>
      <c r="D56" t="s">
        <v>85</v>
      </c>
      <c r="E56" t="e">
        <f>_xlfn.XLOOKUP(Input!$B$4,Sheet3!$A$3:$A$8,Sheet3!$B$3:$B$8)</f>
        <v>#N/A</v>
      </c>
    </row>
    <row r="57" spans="3:5" x14ac:dyDescent="0.25">
      <c r="C57" t="s">
        <v>82</v>
      </c>
      <c r="D57" t="s">
        <v>86</v>
      </c>
      <c r="E57" t="e">
        <f>_xlfn.XLOOKUP(Input!$B$4,Sheet3!$A$3:$A$8,Sheet3!$B$3:$B$8)</f>
        <v>#N/A</v>
      </c>
    </row>
    <row r="58" spans="3:5" x14ac:dyDescent="0.25">
      <c r="C58" t="s">
        <v>19</v>
      </c>
      <c r="D58" t="s">
        <v>87</v>
      </c>
      <c r="E58" t="s">
        <v>88</v>
      </c>
    </row>
    <row r="59" spans="3:5" ht="15.75" customHeight="1" x14ac:dyDescent="0.25">
      <c r="C59" t="s">
        <v>19</v>
      </c>
      <c r="D59" t="s">
        <v>20</v>
      </c>
      <c r="E59" t="s">
        <v>88</v>
      </c>
    </row>
    <row r="60" spans="3:5" x14ac:dyDescent="0.25">
      <c r="C60" t="s">
        <v>89</v>
      </c>
      <c r="D60" t="s">
        <v>90</v>
      </c>
      <c r="E60" t="s">
        <v>41</v>
      </c>
    </row>
    <row r="61" spans="3:5" x14ac:dyDescent="0.25">
      <c r="C61" t="s">
        <v>89</v>
      </c>
      <c r="D61" t="s">
        <v>91</v>
      </c>
      <c r="E61" t="s">
        <v>41</v>
      </c>
    </row>
    <row r="62" spans="3:5" x14ac:dyDescent="0.25">
      <c r="C62" t="s">
        <v>89</v>
      </c>
      <c r="D62" t="s">
        <v>92</v>
      </c>
      <c r="E62" t="s">
        <v>41</v>
      </c>
    </row>
    <row r="63" spans="3:5" x14ac:dyDescent="0.25">
      <c r="C63" t="s">
        <v>89</v>
      </c>
      <c r="D63" t="s">
        <v>93</v>
      </c>
      <c r="E63" t="s">
        <v>41</v>
      </c>
    </row>
    <row r="64" spans="3:5" x14ac:dyDescent="0.25">
      <c r="C64" t="s">
        <v>89</v>
      </c>
      <c r="D64" t="s">
        <v>94</v>
      </c>
      <c r="E64" t="s">
        <v>41</v>
      </c>
    </row>
    <row r="65" spans="3:5" x14ac:dyDescent="0.25">
      <c r="C65" t="s">
        <v>89</v>
      </c>
      <c r="D65" t="s">
        <v>95</v>
      </c>
      <c r="E65" t="s">
        <v>41</v>
      </c>
    </row>
    <row r="66" spans="3:5" x14ac:dyDescent="0.25">
      <c r="C66" t="s">
        <v>89</v>
      </c>
      <c r="D66" t="s">
        <v>96</v>
      </c>
      <c r="E66" t="s">
        <v>41</v>
      </c>
    </row>
    <row r="67" spans="3:5" x14ac:dyDescent="0.25">
      <c r="C67" t="s">
        <v>89</v>
      </c>
      <c r="D67" t="s">
        <v>97</v>
      </c>
      <c r="E67" t="s">
        <v>41</v>
      </c>
    </row>
    <row r="68" spans="3:5" x14ac:dyDescent="0.25">
      <c r="C68" t="s">
        <v>98</v>
      </c>
      <c r="D68" t="s">
        <v>92</v>
      </c>
      <c r="E68" t="e">
        <f>_xlfn.XLOOKUP(Input!$B$4,Sheet3!$A$3:$A$8,Sheet3!$B$3:$B$8)</f>
        <v>#N/A</v>
      </c>
    </row>
    <row r="69" spans="3:5" x14ac:dyDescent="0.25">
      <c r="C69" t="s">
        <v>98</v>
      </c>
      <c r="D69" t="s">
        <v>99</v>
      </c>
      <c r="E69" t="e">
        <f>_xlfn.XLOOKUP(Input!$B$4,Sheet3!$A$3:$A$8,Sheet3!$B$3:$B$8)</f>
        <v>#N/A</v>
      </c>
    </row>
    <row r="70" spans="3:5" x14ac:dyDescent="0.25">
      <c r="C70" t="s">
        <v>98</v>
      </c>
      <c r="D70" t="s">
        <v>100</v>
      </c>
      <c r="E70" t="e">
        <f>_xlfn.XLOOKUP(Input!$B$4,Sheet3!$A$3:$A$8,Sheet3!$B$3:$B$8)</f>
        <v>#N/A</v>
      </c>
    </row>
    <row r="71" spans="3:5" x14ac:dyDescent="0.25">
      <c r="C71" t="s">
        <v>101</v>
      </c>
      <c r="D71" t="s">
        <v>102</v>
      </c>
      <c r="E71" t="e">
        <f>_xlfn.XLOOKUP(Input!$B$4,Sheet3!$A$3:$A$8,Sheet3!$B$3:$B$8)</f>
        <v>#N/A</v>
      </c>
    </row>
    <row r="72" spans="3:5" x14ac:dyDescent="0.25">
      <c r="C72" t="s">
        <v>101</v>
      </c>
      <c r="D72" t="s">
        <v>103</v>
      </c>
      <c r="E72" t="e">
        <f>_xlfn.XLOOKUP(Input!$B$4,Sheet3!$A$3:$A$8,Sheet3!$B$3:$B$8)</f>
        <v>#N/A</v>
      </c>
    </row>
    <row r="73" spans="3:5" x14ac:dyDescent="0.25">
      <c r="C73" t="s">
        <v>101</v>
      </c>
      <c r="D73" t="s">
        <v>104</v>
      </c>
      <c r="E73" t="e">
        <f>_xlfn.XLOOKUP(Input!$B$4,Sheet3!$A$3:$A$8,Sheet3!$B$3:$B$8)</f>
        <v>#N/A</v>
      </c>
    </row>
    <row r="74" spans="3:5" x14ac:dyDescent="0.25">
      <c r="C74" t="s">
        <v>101</v>
      </c>
      <c r="D74" t="s">
        <v>105</v>
      </c>
      <c r="E74" t="e">
        <f>_xlfn.XLOOKUP(Input!$B$4,Sheet3!$A$3:$A$8,Sheet3!$B$3:$B$8)</f>
        <v>#N/A</v>
      </c>
    </row>
    <row r="75" spans="3:5" x14ac:dyDescent="0.25">
      <c r="C75" t="s">
        <v>106</v>
      </c>
      <c r="D75" t="s">
        <v>107</v>
      </c>
      <c r="E75" t="s">
        <v>108</v>
      </c>
    </row>
    <row r="76" spans="3:5" x14ac:dyDescent="0.25">
      <c r="C76" t="s">
        <v>106</v>
      </c>
      <c r="D76" t="s">
        <v>109</v>
      </c>
      <c r="E76" t="s">
        <v>108</v>
      </c>
    </row>
    <row r="77" spans="3:5" x14ac:dyDescent="0.25">
      <c r="C77" t="s">
        <v>106</v>
      </c>
      <c r="D77" t="s">
        <v>110</v>
      </c>
      <c r="E77" t="s">
        <v>108</v>
      </c>
    </row>
    <row r="78" spans="3:5" x14ac:dyDescent="0.25">
      <c r="C78" t="s">
        <v>106</v>
      </c>
      <c r="D78" t="s">
        <v>111</v>
      </c>
      <c r="E78" t="s">
        <v>108</v>
      </c>
    </row>
    <row r="79" spans="3:5" x14ac:dyDescent="0.25">
      <c r="C79" t="s">
        <v>106</v>
      </c>
      <c r="D79" t="s">
        <v>112</v>
      </c>
      <c r="E79" t="s">
        <v>108</v>
      </c>
    </row>
    <row r="80" spans="3:5" x14ac:dyDescent="0.25">
      <c r="C80" t="s">
        <v>106</v>
      </c>
      <c r="D80" t="s">
        <v>113</v>
      </c>
      <c r="E80" t="s">
        <v>108</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51207-C5DD-4CD7-8144-C3791B6944B8}">
  <sheetPr codeName="Sheet5"/>
  <dimension ref="A1:O79"/>
  <sheetViews>
    <sheetView workbookViewId="0"/>
  </sheetViews>
  <sheetFormatPr defaultRowHeight="15" x14ac:dyDescent="0.25"/>
  <cols>
    <col min="1" max="1" width="28.85546875" customWidth="1"/>
    <col min="2" max="2" width="50.140625" customWidth="1"/>
    <col min="4" max="4" width="99.5703125" customWidth="1"/>
    <col min="10" max="10" width="84.7109375" customWidth="1"/>
    <col min="11" max="11" width="47.28515625" customWidth="1"/>
    <col min="14" max="14" width="83.5703125" customWidth="1"/>
    <col min="15" max="15" width="86.140625" customWidth="1"/>
  </cols>
  <sheetData>
    <row r="1" spans="1:15" x14ac:dyDescent="0.25">
      <c r="A1" t="s">
        <v>25</v>
      </c>
      <c r="B1" t="s">
        <v>7</v>
      </c>
      <c r="C1" t="s">
        <v>26</v>
      </c>
      <c r="D1" t="s">
        <v>114</v>
      </c>
    </row>
    <row r="2" spans="1:15" ht="409.5" x14ac:dyDescent="0.25">
      <c r="A2" t="s">
        <v>115</v>
      </c>
      <c r="B2" t="s">
        <v>28</v>
      </c>
      <c r="C2" t="e">
        <f>_xlfn.XLOOKUP(Input!$B$4,Sheet3!$A$3:$A$8,Sheet3!$B$3:$B$8)</f>
        <v>#N/A</v>
      </c>
      <c r="D2" t="e">
        <f>"["&amp;$D$1&amp;A2&amp;$D$1&amp;", "&amp;$D$1&amp;B2&amp;$D$1&amp;", "&amp;$D$1&amp;C2&amp;$D$1&amp;"]"</f>
        <v>#N/A</v>
      </c>
      <c r="E2" t="str">
        <f>"["&amp;$D$1&amp;A2&amp;$D$1&amp;", "&amp;$D$1&amp;B2&amp;$D$1&amp;"]"</f>
        <v>["Heat Pumps", "Air-to-air heat pumps"]</v>
      </c>
      <c r="J2" s="3" t="str">
        <f>_xlfn.TEXTJOIN(CHAR(10)&amp;","&amp;CHAR(10),TRUE,E2:E79)</f>
        <v>["Heat Pumps", "Air-to-air heat pumps"]
,
["Heat Pumps", "Air-to-water heat pumps"]
,
["Heat Pumps", "Ground source heat pump"]
,
["Heat Pumps", "Water source heat pump"]
,
["Heat Pumps", "Waste water heat pump"]
,
["Domestic Hot Water", "Secondary circulation pump timer"]
,
["Domestic Hot Water", "Pipe lagging"]
,
["Domestic Hot Water", "Secondary circulation variable speed pump"]
,
["Domestic Hot Water", "Self closing taps"]
,
["Domestic Hot Water", "Low flow taps"]
,
["Domestic Hot Water", "Electric point of use water heater"]
,
["Domestic Hot Water", "Solar thermal"]
,
["Compressed Air", "VSD compressor"]
,
["Compressed Air", "Air leak detection"]
,
["Compressed Air", "Fix air leaks"]
,
["Compressed Air", "Heat recovery"]
,
["Compressed Air", "Reduce system pressure"]
,
["Compressed Air", "Replace air tools with cordless power tools"]
,
["Ventilation", "VSD fan"]
,
["Ventilation", "Demand-based LEV/dust extraction"]
,
["Ventilation", "Heat recovery ventilation"]
,
["Ventilation", "Destratification fans"]
,
["Ventilation", "Flow control dampers/diverters"]
,
["LED Lighting", "LED lighting upgrade"]
,
["LED Lighting", "PIR sensors"]
,
["LED Lighting", "Day/night sensors"]
,
["Space Heating", "Smart thermostat"]
,
["Space Heating", "TRV replacement"]
,
["Space Heating", "Wireless TRVs"]
,
["Space Heating", "Zone controls"]
,
["Space Heating", "Pipe lagging"]
,
["Industrial Motors", "Variable speed drive"]
,
["Industrial Motors", "Energy efficient motor"]
,
["Industrial Motors", "Soft starter"]
,
["Solar Photovoltaic (PV)", "Pitched roof PV"]
,
["Solar PV", "Flat roof PV"]
,
["Solar PV", "Ground mounted PV"]
,
["Solar PV", "PV carports"]
,
["Solar PV", "Solar diverter (to domestic hot water)"]
,
["Battery Storage", "Battery storage"]
,
["EV Charging", "EV chargers"]
,
["Building Fabric", "Loft insulation"]
,
["Building Fabric", "Cavity wall insulation"]
,
["Building Fabric", "External wall insulation"]
,
["Building Fabric", "Internal wall insulation"]
,
["Building Fabric", "Flat roof insulation"]
,
["Building Fabric", "Pitched roof insulation"]
,
["Building Fabric", "Draughtproofing"]
,
["Building Fabric", "Double glazing"]
,
["Power Quality", "Power factor correction"]
,
["Power Quality", "Voltage optimisation"]
,
["Cooling", "Free night cooling"]
,
["Cooling", "Evaporative cooling"]
,
["Cooling", "Solar film"]
,
["Cooling", "Solar shading"]
,
["Behavioural Change", "Behavioural change campaign"]
,
["Behavioural Change", "Staff incentive scheme"]
,
["Refrigeration", "Compressor optimisation"]
,
["Refrigeration", "Energy efficient chiller"]
,
["Refrigeration", "Waste heat recovery"]
,
["Refrigeration", "Chilled storage insulation"]
,
["Refrigeration", "Chilled storage doors"]
,
["Refrigeration", "Chilled storage insulated partition"]
,
["Refrigeration", "Chilled display cabinet doors"]
,
["Refrigeration", "Chilled display cabinet roller blinds"]
,
["Industrial", "Waste heat recovery"]
,
["Industrial", "Waste wood heating"]
,
["Industrial", "Waste wood briquetting"]
,
["Radiant Heating", "Gas fired radiant heaters"]
,
["Radiant Heating", "Electric radiant heaters"]
,
["Radiant Heating", "Hydronic radiant heating"]
,
["Radiant Heating", "Black bulb thermostat"]
,
["Value Chain", "Supplier policy"]
,
["Value Chain", "Waste collection policy"]
,
["Value Chain", "Cycle to work scheme"]
,
["Value Chain", "Public transport scheme"]
,
["Value Chain", "Zero waste to landfill policy"]
,
["Value Chain", "Life cycle assessment (LCA)"]</v>
      </c>
      <c r="K2" s="3" t="s">
        <v>116</v>
      </c>
      <c r="N2" s="3" t="e">
        <f>_xlfn.TEXTJOIN(CHAR(10)&amp;","&amp;CHAR(10),TRUE,D2:D79)</f>
        <v>#N/A</v>
      </c>
      <c r="O2" s="3" t="s">
        <v>117</v>
      </c>
    </row>
    <row r="3" spans="1:15" x14ac:dyDescent="0.25">
      <c r="A3" t="s">
        <v>115</v>
      </c>
      <c r="B3" t="s">
        <v>29</v>
      </c>
      <c r="C3" t="e">
        <f>_xlfn.XLOOKUP(Input!$B$4,Sheet3!$A$3:$A$8,Sheet3!$B$3:$B$8)</f>
        <v>#N/A</v>
      </c>
      <c r="D3" t="e">
        <f t="shared" ref="D3:D66" si="0">"["&amp;$D$1&amp;A3&amp;$D$1&amp;", "&amp;$D$1&amp;B3&amp;$D$1&amp;", "&amp;$D$1&amp;C3&amp;$D$1&amp;"]"</f>
        <v>#N/A</v>
      </c>
      <c r="E3" t="str">
        <f t="shared" ref="E3:E66" si="1">"["&amp;$D$1&amp;A3&amp;$D$1&amp;", "&amp;$D$1&amp;B3&amp;$D$1&amp;"]"</f>
        <v>["Heat Pumps", "Air-to-water heat pumps"]</v>
      </c>
    </row>
    <row r="4" spans="1:15" x14ac:dyDescent="0.25">
      <c r="A4" t="s">
        <v>115</v>
      </c>
      <c r="B4" t="s">
        <v>30</v>
      </c>
      <c r="C4" t="e">
        <f>_xlfn.XLOOKUP(Input!$B$4,Sheet3!$A$3:$A$8,Sheet3!$B$3:$B$8)</f>
        <v>#N/A</v>
      </c>
      <c r="D4" t="e">
        <f t="shared" si="0"/>
        <v>#N/A</v>
      </c>
      <c r="E4" t="str">
        <f t="shared" si="1"/>
        <v>["Heat Pumps", "Ground source heat pump"]</v>
      </c>
    </row>
    <row r="5" spans="1:15" x14ac:dyDescent="0.25">
      <c r="A5" t="s">
        <v>115</v>
      </c>
      <c r="B5" t="s">
        <v>31</v>
      </c>
      <c r="C5" t="e">
        <f>_xlfn.XLOOKUP(Input!$B$4,Sheet3!$A$3:$A$8,Sheet3!$B$3:$B$8)</f>
        <v>#N/A</v>
      </c>
      <c r="D5" t="e">
        <f t="shared" si="0"/>
        <v>#N/A</v>
      </c>
      <c r="E5" t="str">
        <f t="shared" si="1"/>
        <v>["Heat Pumps", "Water source heat pump"]</v>
      </c>
    </row>
    <row r="6" spans="1:15" x14ac:dyDescent="0.25">
      <c r="A6" t="s">
        <v>115</v>
      </c>
      <c r="B6" t="s">
        <v>32</v>
      </c>
      <c r="C6" t="e">
        <f>_xlfn.XLOOKUP(Input!$B$4,Sheet3!$A$3:$A$8,Sheet3!$B$3:$B$8)</f>
        <v>#N/A</v>
      </c>
      <c r="D6" t="e">
        <f t="shared" si="0"/>
        <v>#N/A</v>
      </c>
      <c r="E6" t="str">
        <f t="shared" si="1"/>
        <v>["Heat Pumps", "Waste water heat pump"]</v>
      </c>
    </row>
    <row r="7" spans="1:15" x14ac:dyDescent="0.25">
      <c r="A7" t="s">
        <v>118</v>
      </c>
      <c r="B7" t="s">
        <v>34</v>
      </c>
      <c r="C7" t="e">
        <f>_xlfn.XLOOKUP(Input!$B$4,Sheet3!$A$3:$A$8,Sheet3!$B$3:$B$8)</f>
        <v>#N/A</v>
      </c>
      <c r="D7" t="e">
        <f t="shared" si="0"/>
        <v>#N/A</v>
      </c>
      <c r="E7" t="str">
        <f t="shared" si="1"/>
        <v>["Domestic Hot Water", "Secondary circulation pump timer"]</v>
      </c>
    </row>
    <row r="8" spans="1:15" x14ac:dyDescent="0.25">
      <c r="A8" t="s">
        <v>118</v>
      </c>
      <c r="B8" t="s">
        <v>35</v>
      </c>
      <c r="C8" t="e">
        <f>_xlfn.XLOOKUP(Input!$B$4,Sheet3!$A$3:$A$8,Sheet3!$B$3:$B$8)</f>
        <v>#N/A</v>
      </c>
      <c r="D8" t="e">
        <f t="shared" si="0"/>
        <v>#N/A</v>
      </c>
      <c r="E8" t="str">
        <f t="shared" si="1"/>
        <v>["Domestic Hot Water", "Pipe lagging"]</v>
      </c>
    </row>
    <row r="9" spans="1:15" x14ac:dyDescent="0.25">
      <c r="A9" t="s">
        <v>118</v>
      </c>
      <c r="B9" t="s">
        <v>36</v>
      </c>
      <c r="C9" t="e">
        <f>_xlfn.XLOOKUP(Input!$B$4,Sheet3!$A$3:$A$8,Sheet3!$B$3:$B$8)</f>
        <v>#N/A</v>
      </c>
      <c r="D9" t="e">
        <f t="shared" si="0"/>
        <v>#N/A</v>
      </c>
      <c r="E9" t="str">
        <f t="shared" si="1"/>
        <v>["Domestic Hot Water", "Secondary circulation variable speed pump"]</v>
      </c>
    </row>
    <row r="10" spans="1:15" x14ac:dyDescent="0.25">
      <c r="A10" t="s">
        <v>118</v>
      </c>
      <c r="B10" t="s">
        <v>37</v>
      </c>
      <c r="C10" t="e">
        <f>_xlfn.XLOOKUP(Input!$B$4,Sheet3!$A$3:$A$8,Sheet3!$B$3:$B$8)</f>
        <v>#N/A</v>
      </c>
      <c r="D10" t="e">
        <f t="shared" si="0"/>
        <v>#N/A</v>
      </c>
      <c r="E10" t="str">
        <f t="shared" si="1"/>
        <v>["Domestic Hot Water", "Self closing taps"]</v>
      </c>
    </row>
    <row r="11" spans="1:15" x14ac:dyDescent="0.25">
      <c r="A11" t="s">
        <v>118</v>
      </c>
      <c r="B11" t="s">
        <v>38</v>
      </c>
      <c r="C11" t="e">
        <f>_xlfn.XLOOKUP(Input!$B$4,Sheet3!$A$3:$A$8,Sheet3!$B$3:$B$8)</f>
        <v>#N/A</v>
      </c>
      <c r="D11" t="e">
        <f t="shared" si="0"/>
        <v>#N/A</v>
      </c>
      <c r="E11" t="str">
        <f t="shared" si="1"/>
        <v>["Domestic Hot Water", "Low flow taps"]</v>
      </c>
    </row>
    <row r="12" spans="1:15" x14ac:dyDescent="0.25">
      <c r="A12" t="s">
        <v>118</v>
      </c>
      <c r="B12" t="s">
        <v>39</v>
      </c>
      <c r="C12" t="e">
        <f>_xlfn.XLOOKUP(Input!$B$4,Sheet3!$A$3:$A$8,Sheet3!$B$3:$B$8)</f>
        <v>#N/A</v>
      </c>
      <c r="D12" t="e">
        <f t="shared" si="0"/>
        <v>#N/A</v>
      </c>
      <c r="E12" t="str">
        <f t="shared" si="1"/>
        <v>["Domestic Hot Water", "Electric point of use water heater"]</v>
      </c>
    </row>
    <row r="13" spans="1:15" x14ac:dyDescent="0.25">
      <c r="A13" t="s">
        <v>118</v>
      </c>
      <c r="B13" t="s">
        <v>40</v>
      </c>
      <c r="C13" t="e">
        <f>_xlfn.XLOOKUP(Input!$B$4,Sheet3!$A$3:$A$8,Sheet3!$B$3:$B$8)</f>
        <v>#N/A</v>
      </c>
      <c r="D13" t="e">
        <f t="shared" si="0"/>
        <v>#N/A</v>
      </c>
      <c r="E13" t="str">
        <f t="shared" si="1"/>
        <v>["Domestic Hot Water", "Solar thermal"]</v>
      </c>
    </row>
    <row r="14" spans="1:15" x14ac:dyDescent="0.25">
      <c r="A14" t="s">
        <v>119</v>
      </c>
      <c r="B14" t="s">
        <v>15</v>
      </c>
      <c r="C14" t="s">
        <v>41</v>
      </c>
      <c r="D14" t="str">
        <f t="shared" si="0"/>
        <v>["Compressed Air", "VSD compressor", "reduction in Scope 2 emissions"]</v>
      </c>
      <c r="E14" t="str">
        <f t="shared" si="1"/>
        <v>["Compressed Air", "VSD compressor"]</v>
      </c>
    </row>
    <row r="15" spans="1:15" x14ac:dyDescent="0.25">
      <c r="A15" t="s">
        <v>119</v>
      </c>
      <c r="B15" t="s">
        <v>42</v>
      </c>
      <c r="C15" t="s">
        <v>41</v>
      </c>
      <c r="D15" t="str">
        <f t="shared" si="0"/>
        <v>["Compressed Air", "Air leak detection", "reduction in Scope 2 emissions"]</v>
      </c>
      <c r="E15" t="str">
        <f t="shared" si="1"/>
        <v>["Compressed Air", "Air leak detection"]</v>
      </c>
    </row>
    <row r="16" spans="1:15" x14ac:dyDescent="0.25">
      <c r="A16" t="s">
        <v>119</v>
      </c>
      <c r="B16" t="s">
        <v>43</v>
      </c>
      <c r="C16" t="s">
        <v>41</v>
      </c>
      <c r="D16" t="str">
        <f t="shared" si="0"/>
        <v>["Compressed Air", "Fix air leaks", "reduction in Scope 2 emissions"]</v>
      </c>
      <c r="E16" t="str">
        <f t="shared" si="1"/>
        <v>["Compressed Air", "Fix air leaks"]</v>
      </c>
    </row>
    <row r="17" spans="1:5" x14ac:dyDescent="0.25">
      <c r="A17" t="s">
        <v>119</v>
      </c>
      <c r="B17" t="s">
        <v>44</v>
      </c>
      <c r="C17" t="s">
        <v>41</v>
      </c>
      <c r="D17" t="str">
        <f t="shared" si="0"/>
        <v>["Compressed Air", "Heat recovery", "reduction in Scope 2 emissions"]</v>
      </c>
      <c r="E17" t="str">
        <f t="shared" si="1"/>
        <v>["Compressed Air", "Heat recovery"]</v>
      </c>
    </row>
    <row r="18" spans="1:5" x14ac:dyDescent="0.25">
      <c r="A18" t="s">
        <v>119</v>
      </c>
      <c r="B18" t="s">
        <v>45</v>
      </c>
      <c r="C18" t="s">
        <v>41</v>
      </c>
      <c r="D18" t="str">
        <f t="shared" si="0"/>
        <v>["Compressed Air", "Reduce system pressure", "reduction in Scope 2 emissions"]</v>
      </c>
      <c r="E18" t="str">
        <f t="shared" si="1"/>
        <v>["Compressed Air", "Reduce system pressure"]</v>
      </c>
    </row>
    <row r="19" spans="1:5" x14ac:dyDescent="0.25">
      <c r="A19" t="s">
        <v>119</v>
      </c>
      <c r="B19" t="s">
        <v>46</v>
      </c>
      <c r="C19" t="s">
        <v>41</v>
      </c>
      <c r="D19" t="str">
        <f t="shared" si="0"/>
        <v>["Compressed Air", "Replace air tools with cordless power tools", "reduction in Scope 2 emissions"]</v>
      </c>
      <c r="E19" t="str">
        <f t="shared" si="1"/>
        <v>["Compressed Air", "Replace air tools with cordless power tools"]</v>
      </c>
    </row>
    <row r="20" spans="1:5" x14ac:dyDescent="0.25">
      <c r="A20" t="s">
        <v>47</v>
      </c>
      <c r="B20" t="s">
        <v>48</v>
      </c>
      <c r="C20" t="s">
        <v>41</v>
      </c>
      <c r="D20" t="str">
        <f t="shared" si="0"/>
        <v>["Ventilation", "VSD fan", "reduction in Scope 2 emissions"]</v>
      </c>
      <c r="E20" t="str">
        <f t="shared" si="1"/>
        <v>["Ventilation", "VSD fan"]</v>
      </c>
    </row>
    <row r="21" spans="1:5" x14ac:dyDescent="0.25">
      <c r="A21" t="s">
        <v>47</v>
      </c>
      <c r="B21" t="s">
        <v>49</v>
      </c>
      <c r="C21" t="s">
        <v>41</v>
      </c>
      <c r="D21" t="str">
        <f t="shared" si="0"/>
        <v>["Ventilation", "Demand-based LEV/dust extraction", "reduction in Scope 2 emissions"]</v>
      </c>
      <c r="E21" t="str">
        <f t="shared" si="1"/>
        <v>["Ventilation", "Demand-based LEV/dust extraction"]</v>
      </c>
    </row>
    <row r="22" spans="1:5" x14ac:dyDescent="0.25">
      <c r="A22" t="s">
        <v>47</v>
      </c>
      <c r="B22" t="s">
        <v>50</v>
      </c>
      <c r="C22" t="s">
        <v>41</v>
      </c>
      <c r="D22" t="str">
        <f t="shared" si="0"/>
        <v>["Ventilation", "Heat recovery ventilation", "reduction in Scope 2 emissions"]</v>
      </c>
      <c r="E22" t="str">
        <f t="shared" si="1"/>
        <v>["Ventilation", "Heat recovery ventilation"]</v>
      </c>
    </row>
    <row r="23" spans="1:5" x14ac:dyDescent="0.25">
      <c r="A23" t="s">
        <v>47</v>
      </c>
      <c r="B23" t="s">
        <v>51</v>
      </c>
      <c r="C23" t="s">
        <v>41</v>
      </c>
      <c r="D23" t="str">
        <f t="shared" si="0"/>
        <v>["Ventilation", "Destratification fans", "reduction in Scope 2 emissions"]</v>
      </c>
      <c r="E23" t="str">
        <f t="shared" si="1"/>
        <v>["Ventilation", "Destratification fans"]</v>
      </c>
    </row>
    <row r="24" spans="1:5" x14ac:dyDescent="0.25">
      <c r="A24" t="s">
        <v>47</v>
      </c>
      <c r="B24" t="s">
        <v>52</v>
      </c>
      <c r="C24" t="s">
        <v>41</v>
      </c>
      <c r="D24" t="str">
        <f t="shared" si="0"/>
        <v>["Ventilation", "Flow control dampers/diverters", "reduction in Scope 2 emissions"]</v>
      </c>
      <c r="E24" t="str">
        <f t="shared" si="1"/>
        <v>["Ventilation", "Flow control dampers/diverters"]</v>
      </c>
    </row>
    <row r="25" spans="1:5" x14ac:dyDescent="0.25">
      <c r="A25" t="s">
        <v>120</v>
      </c>
      <c r="B25" t="s">
        <v>54</v>
      </c>
      <c r="C25" t="s">
        <v>41</v>
      </c>
      <c r="D25" t="str">
        <f t="shared" si="0"/>
        <v>["LED Lighting", "LED lighting upgrade", "reduction in Scope 2 emissions"]</v>
      </c>
      <c r="E25" t="str">
        <f t="shared" si="1"/>
        <v>["LED Lighting", "LED lighting upgrade"]</v>
      </c>
    </row>
    <row r="26" spans="1:5" x14ac:dyDescent="0.25">
      <c r="A26" t="s">
        <v>120</v>
      </c>
      <c r="B26" t="s">
        <v>55</v>
      </c>
      <c r="C26" t="s">
        <v>41</v>
      </c>
      <c r="D26" t="str">
        <f t="shared" si="0"/>
        <v>["LED Lighting", "PIR sensors", "reduction in Scope 2 emissions"]</v>
      </c>
      <c r="E26" t="str">
        <f t="shared" si="1"/>
        <v>["LED Lighting", "PIR sensors"]</v>
      </c>
    </row>
    <row r="27" spans="1:5" x14ac:dyDescent="0.25">
      <c r="A27" t="s">
        <v>120</v>
      </c>
      <c r="B27" t="s">
        <v>56</v>
      </c>
      <c r="C27" t="s">
        <v>41</v>
      </c>
      <c r="D27" t="str">
        <f t="shared" si="0"/>
        <v>["LED Lighting", "Day/night sensors", "reduction in Scope 2 emissions"]</v>
      </c>
      <c r="E27" t="str">
        <f t="shared" si="1"/>
        <v>["LED Lighting", "Day/night sensors"]</v>
      </c>
    </row>
    <row r="28" spans="1:5" x14ac:dyDescent="0.25">
      <c r="A28" t="s">
        <v>121</v>
      </c>
      <c r="B28" t="s">
        <v>57</v>
      </c>
      <c r="C28" t="e">
        <f>_xlfn.XLOOKUP(Input!$B$4,Sheet3!$A$3:$A$8,Sheet3!$B$3:$B$8)</f>
        <v>#N/A</v>
      </c>
      <c r="D28" t="e">
        <f t="shared" si="0"/>
        <v>#N/A</v>
      </c>
      <c r="E28" t="str">
        <f t="shared" si="1"/>
        <v>["Space Heating", "Smart thermostat"]</v>
      </c>
    </row>
    <row r="29" spans="1:5" x14ac:dyDescent="0.25">
      <c r="A29" t="s">
        <v>121</v>
      </c>
      <c r="B29" t="s">
        <v>58</v>
      </c>
      <c r="C29" t="e">
        <f>_xlfn.XLOOKUP(Input!$B$4,Sheet3!$A$3:$A$8,Sheet3!$B$3:$B$8)</f>
        <v>#N/A</v>
      </c>
      <c r="D29" t="e">
        <f t="shared" si="0"/>
        <v>#N/A</v>
      </c>
      <c r="E29" t="str">
        <f t="shared" si="1"/>
        <v>["Space Heating", "TRV replacement"]</v>
      </c>
    </row>
    <row r="30" spans="1:5" x14ac:dyDescent="0.25">
      <c r="A30" t="s">
        <v>121</v>
      </c>
      <c r="B30" t="s">
        <v>17</v>
      </c>
      <c r="C30" t="e">
        <f>_xlfn.XLOOKUP(Input!$B$4,Sheet3!$A$3:$A$8,Sheet3!$B$3:$B$8)</f>
        <v>#N/A</v>
      </c>
      <c r="D30" t="e">
        <f t="shared" si="0"/>
        <v>#N/A</v>
      </c>
      <c r="E30" t="str">
        <f t="shared" si="1"/>
        <v>["Space Heating", "Wireless TRVs"]</v>
      </c>
    </row>
    <row r="31" spans="1:5" x14ac:dyDescent="0.25">
      <c r="A31" t="s">
        <v>121</v>
      </c>
      <c r="B31" t="s">
        <v>59</v>
      </c>
      <c r="C31" t="e">
        <f>_xlfn.XLOOKUP(Input!$B$4,Sheet3!$A$3:$A$8,Sheet3!$B$3:$B$8)</f>
        <v>#N/A</v>
      </c>
      <c r="D31" t="e">
        <f t="shared" si="0"/>
        <v>#N/A</v>
      </c>
      <c r="E31" t="str">
        <f t="shared" si="1"/>
        <v>["Space Heating", "Zone controls"]</v>
      </c>
    </row>
    <row r="32" spans="1:5" x14ac:dyDescent="0.25">
      <c r="A32" t="s">
        <v>121</v>
      </c>
      <c r="B32" t="s">
        <v>35</v>
      </c>
      <c r="C32" t="e">
        <f>_xlfn.XLOOKUP(Input!$B$4,Sheet3!$A$3:$A$8,Sheet3!$B$3:$B$8)</f>
        <v>#N/A</v>
      </c>
      <c r="D32" t="e">
        <f t="shared" si="0"/>
        <v>#N/A</v>
      </c>
      <c r="E32" t="str">
        <f t="shared" si="1"/>
        <v>["Space Heating", "Pipe lagging"]</v>
      </c>
    </row>
    <row r="33" spans="1:5" x14ac:dyDescent="0.25">
      <c r="A33" t="s">
        <v>122</v>
      </c>
      <c r="B33" t="s">
        <v>22</v>
      </c>
      <c r="C33" t="s">
        <v>41</v>
      </c>
      <c r="D33" t="str">
        <f t="shared" si="0"/>
        <v>["Industrial Motors", "Variable speed drive", "reduction in Scope 2 emissions"]</v>
      </c>
      <c r="E33" t="str">
        <f t="shared" si="1"/>
        <v>["Industrial Motors", "Variable speed drive"]</v>
      </c>
    </row>
    <row r="34" spans="1:5" x14ac:dyDescent="0.25">
      <c r="A34" t="s">
        <v>122</v>
      </c>
      <c r="B34" t="s">
        <v>60</v>
      </c>
      <c r="C34" t="s">
        <v>41</v>
      </c>
      <c r="D34" t="str">
        <f t="shared" si="0"/>
        <v>["Industrial Motors", "Energy efficient motor", "reduction in Scope 2 emissions"]</v>
      </c>
      <c r="E34" t="str">
        <f t="shared" si="1"/>
        <v>["Industrial Motors", "Energy efficient motor"]</v>
      </c>
    </row>
    <row r="35" spans="1:5" x14ac:dyDescent="0.25">
      <c r="A35" t="s">
        <v>122</v>
      </c>
      <c r="B35" t="s">
        <v>61</v>
      </c>
      <c r="C35" t="s">
        <v>41</v>
      </c>
      <c r="D35" t="str">
        <f t="shared" si="0"/>
        <v>["Industrial Motors", "Soft starter", "reduction in Scope 2 emissions"]</v>
      </c>
      <c r="E35" t="str">
        <f t="shared" si="1"/>
        <v>["Industrial Motors", "Soft starter"]</v>
      </c>
    </row>
    <row r="36" spans="1:5" x14ac:dyDescent="0.25">
      <c r="A36" t="s">
        <v>123</v>
      </c>
      <c r="B36" t="s">
        <v>63</v>
      </c>
      <c r="C36" t="s">
        <v>41</v>
      </c>
      <c r="D36" t="str">
        <f t="shared" si="0"/>
        <v>["Solar Photovoltaic (PV)", "Pitched roof PV", "reduction in Scope 2 emissions"]</v>
      </c>
      <c r="E36" t="str">
        <f t="shared" si="1"/>
        <v>["Solar Photovoltaic (PV)", "Pitched roof PV"]</v>
      </c>
    </row>
    <row r="37" spans="1:5" x14ac:dyDescent="0.25">
      <c r="A37" t="s">
        <v>124</v>
      </c>
      <c r="B37" t="s">
        <v>12</v>
      </c>
      <c r="C37" t="s">
        <v>41</v>
      </c>
      <c r="D37" t="str">
        <f t="shared" si="0"/>
        <v>["Solar PV", "Flat roof PV", "reduction in Scope 2 emissions"]</v>
      </c>
      <c r="E37" t="str">
        <f t="shared" si="1"/>
        <v>["Solar PV", "Flat roof PV"]</v>
      </c>
    </row>
    <row r="38" spans="1:5" x14ac:dyDescent="0.25">
      <c r="A38" t="s">
        <v>124</v>
      </c>
      <c r="B38" t="s">
        <v>64</v>
      </c>
      <c r="C38" t="s">
        <v>41</v>
      </c>
      <c r="D38" t="str">
        <f t="shared" si="0"/>
        <v>["Solar PV", "Ground mounted PV", "reduction in Scope 2 emissions"]</v>
      </c>
      <c r="E38" t="str">
        <f t="shared" si="1"/>
        <v>["Solar PV", "Ground mounted PV"]</v>
      </c>
    </row>
    <row r="39" spans="1:5" x14ac:dyDescent="0.25">
      <c r="A39" t="s">
        <v>124</v>
      </c>
      <c r="B39" t="s">
        <v>65</v>
      </c>
      <c r="C39" t="s">
        <v>41</v>
      </c>
      <c r="D39" t="str">
        <f t="shared" si="0"/>
        <v>["Solar PV", "PV carports", "reduction in Scope 2 emissions"]</v>
      </c>
      <c r="E39" t="str">
        <f t="shared" si="1"/>
        <v>["Solar PV", "PV carports"]</v>
      </c>
    </row>
    <row r="40" spans="1:5" x14ac:dyDescent="0.25">
      <c r="A40" t="s">
        <v>124</v>
      </c>
      <c r="B40" t="s">
        <v>66</v>
      </c>
      <c r="C40" t="e">
        <f>_xlfn.XLOOKUP(Input!$B$4,Sheet3!$A$3:$A$8,Sheet3!$B$3:$B$8)</f>
        <v>#N/A</v>
      </c>
      <c r="D40" t="e">
        <f t="shared" si="0"/>
        <v>#N/A</v>
      </c>
      <c r="E40" t="str">
        <f t="shared" si="1"/>
        <v>["Solar PV", "Solar diverter (to domestic hot water)"]</v>
      </c>
    </row>
    <row r="41" spans="1:5" x14ac:dyDescent="0.25">
      <c r="A41" t="s">
        <v>125</v>
      </c>
      <c r="B41" t="s">
        <v>24</v>
      </c>
      <c r="C41" t="s">
        <v>126</v>
      </c>
      <c r="D41" t="str">
        <f t="shared" si="0"/>
        <v>["Battery Storage", "Battery storage", "the ability to shift loads from times when electricity is most expensive and carbon intensive"]</v>
      </c>
      <c r="E41" t="str">
        <f t="shared" si="1"/>
        <v>["Battery Storage", "Battery storage"]</v>
      </c>
    </row>
    <row r="42" spans="1:5" x14ac:dyDescent="0.25">
      <c r="A42" t="s">
        <v>127</v>
      </c>
      <c r="B42" t="s">
        <v>69</v>
      </c>
      <c r="C42" t="e">
        <f>_xlfn.XLOOKUP(Input!$B$4,Sheet3!$A$3:$A$8,Sheet3!$B$3:$B$8)</f>
        <v>#N/A</v>
      </c>
      <c r="D42" t="e">
        <f t="shared" si="0"/>
        <v>#N/A</v>
      </c>
      <c r="E42" t="str">
        <f t="shared" si="1"/>
        <v>["EV Charging", "EV chargers"]</v>
      </c>
    </row>
    <row r="43" spans="1:5" x14ac:dyDescent="0.25">
      <c r="A43" t="s">
        <v>128</v>
      </c>
      <c r="B43" t="s">
        <v>71</v>
      </c>
      <c r="C43" t="e">
        <f>_xlfn.XLOOKUP(Input!$B$4,Sheet3!$A$3:$A$8,Sheet3!$B$3:$B$8)</f>
        <v>#N/A</v>
      </c>
      <c r="D43" t="e">
        <f t="shared" si="0"/>
        <v>#N/A</v>
      </c>
      <c r="E43" t="str">
        <f t="shared" si="1"/>
        <v>["Building Fabric", "Loft insulation"]</v>
      </c>
    </row>
    <row r="44" spans="1:5" x14ac:dyDescent="0.25">
      <c r="A44" t="s">
        <v>128</v>
      </c>
      <c r="B44" t="s">
        <v>72</v>
      </c>
      <c r="C44" t="e">
        <f>_xlfn.XLOOKUP(Input!$B$4,Sheet3!$A$3:$A$8,Sheet3!$B$3:$B$8)</f>
        <v>#N/A</v>
      </c>
      <c r="D44" t="e">
        <f t="shared" si="0"/>
        <v>#N/A</v>
      </c>
      <c r="E44" t="str">
        <f t="shared" si="1"/>
        <v>["Building Fabric", "Cavity wall insulation"]</v>
      </c>
    </row>
    <row r="45" spans="1:5" x14ac:dyDescent="0.25">
      <c r="A45" t="s">
        <v>128</v>
      </c>
      <c r="B45" t="s">
        <v>73</v>
      </c>
      <c r="C45" t="e">
        <f>_xlfn.XLOOKUP(Input!$B$4,Sheet3!$A$3:$A$8,Sheet3!$B$3:$B$8)</f>
        <v>#N/A</v>
      </c>
      <c r="D45" t="e">
        <f t="shared" si="0"/>
        <v>#N/A</v>
      </c>
      <c r="E45" t="str">
        <f t="shared" si="1"/>
        <v>["Building Fabric", "External wall insulation"]</v>
      </c>
    </row>
    <row r="46" spans="1:5" x14ac:dyDescent="0.25">
      <c r="A46" t="s">
        <v>128</v>
      </c>
      <c r="B46" t="s">
        <v>74</v>
      </c>
      <c r="C46" t="e">
        <f>_xlfn.XLOOKUP(Input!$B$4,Sheet3!$A$3:$A$8,Sheet3!$B$3:$B$8)</f>
        <v>#N/A</v>
      </c>
      <c r="D46" t="e">
        <f t="shared" si="0"/>
        <v>#N/A</v>
      </c>
      <c r="E46" t="str">
        <f t="shared" si="1"/>
        <v>["Building Fabric", "Internal wall insulation"]</v>
      </c>
    </row>
    <row r="47" spans="1:5" x14ac:dyDescent="0.25">
      <c r="A47" t="s">
        <v>128</v>
      </c>
      <c r="B47" t="s">
        <v>75</v>
      </c>
      <c r="C47" t="e">
        <f>_xlfn.XLOOKUP(Input!$B$4,Sheet3!$A$3:$A$8,Sheet3!$B$3:$B$8)</f>
        <v>#N/A</v>
      </c>
      <c r="D47" t="e">
        <f t="shared" si="0"/>
        <v>#N/A</v>
      </c>
      <c r="E47" t="str">
        <f t="shared" si="1"/>
        <v>["Building Fabric", "Flat roof insulation"]</v>
      </c>
    </row>
    <row r="48" spans="1:5" x14ac:dyDescent="0.25">
      <c r="A48" t="s">
        <v>128</v>
      </c>
      <c r="B48" t="s">
        <v>76</v>
      </c>
      <c r="C48" t="e">
        <f>_xlfn.XLOOKUP(Input!$B$4,Sheet3!$A$3:$A$8,Sheet3!$B$3:$B$8)</f>
        <v>#N/A</v>
      </c>
      <c r="D48" t="e">
        <f t="shared" si="0"/>
        <v>#N/A</v>
      </c>
      <c r="E48" t="str">
        <f t="shared" si="1"/>
        <v>["Building Fabric", "Pitched roof insulation"]</v>
      </c>
    </row>
    <row r="49" spans="1:5" x14ac:dyDescent="0.25">
      <c r="A49" t="s">
        <v>128</v>
      </c>
      <c r="B49" t="s">
        <v>77</v>
      </c>
      <c r="C49" t="e">
        <f>_xlfn.XLOOKUP(Input!$B$4,Sheet3!$A$3:$A$8,Sheet3!$B$3:$B$8)</f>
        <v>#N/A</v>
      </c>
      <c r="D49" t="e">
        <f t="shared" si="0"/>
        <v>#N/A</v>
      </c>
      <c r="E49" t="str">
        <f t="shared" si="1"/>
        <v>["Building Fabric", "Draughtproofing"]</v>
      </c>
    </row>
    <row r="50" spans="1:5" x14ac:dyDescent="0.25">
      <c r="A50" t="s">
        <v>128</v>
      </c>
      <c r="B50" t="s">
        <v>78</v>
      </c>
      <c r="C50" t="e">
        <f>_xlfn.XLOOKUP(Input!$B$4,Sheet3!$A$3:$A$8,Sheet3!$B$3:$B$8)</f>
        <v>#N/A</v>
      </c>
      <c r="D50" t="e">
        <f t="shared" si="0"/>
        <v>#N/A</v>
      </c>
      <c r="E50" t="str">
        <f t="shared" si="1"/>
        <v>["Building Fabric", "Double glazing"]</v>
      </c>
    </row>
    <row r="51" spans="1:5" x14ac:dyDescent="0.25">
      <c r="A51" t="s">
        <v>129</v>
      </c>
      <c r="B51" t="s">
        <v>80</v>
      </c>
      <c r="C51" t="e">
        <f>_xlfn.XLOOKUP(Input!$B$4,Sheet3!$A$3:$A$8,Sheet3!$B$3:$B$8)</f>
        <v>#N/A</v>
      </c>
      <c r="D51" t="e">
        <f t="shared" si="0"/>
        <v>#N/A</v>
      </c>
      <c r="E51" t="str">
        <f t="shared" si="1"/>
        <v>["Power Quality", "Power factor correction"]</v>
      </c>
    </row>
    <row r="52" spans="1:5" x14ac:dyDescent="0.25">
      <c r="A52" t="s">
        <v>129</v>
      </c>
      <c r="B52" t="s">
        <v>81</v>
      </c>
      <c r="C52" t="e">
        <f>_xlfn.XLOOKUP(Input!$B$4,Sheet3!$A$3:$A$8,Sheet3!$B$3:$B$8)</f>
        <v>#N/A</v>
      </c>
      <c r="D52" t="e">
        <f t="shared" si="0"/>
        <v>#N/A</v>
      </c>
      <c r="E52" t="str">
        <f t="shared" si="1"/>
        <v>["Power Quality", "Voltage optimisation"]</v>
      </c>
    </row>
    <row r="53" spans="1:5" x14ac:dyDescent="0.25">
      <c r="A53" t="s">
        <v>82</v>
      </c>
      <c r="B53" t="s">
        <v>83</v>
      </c>
      <c r="C53" t="e">
        <f>_xlfn.XLOOKUP(Input!$B$4,Sheet3!$A$3:$A$8,Sheet3!$B$3:$B$8)</f>
        <v>#N/A</v>
      </c>
      <c r="D53" t="e">
        <f t="shared" si="0"/>
        <v>#N/A</v>
      </c>
      <c r="E53" t="str">
        <f t="shared" si="1"/>
        <v>["Cooling", "Free night cooling"]</v>
      </c>
    </row>
    <row r="54" spans="1:5" x14ac:dyDescent="0.25">
      <c r="A54" t="s">
        <v>82</v>
      </c>
      <c r="B54" t="s">
        <v>84</v>
      </c>
      <c r="C54" t="e">
        <f>_xlfn.XLOOKUP(Input!$B$4,Sheet3!$A$3:$A$8,Sheet3!$B$3:$B$8)</f>
        <v>#N/A</v>
      </c>
      <c r="D54" t="e">
        <f t="shared" si="0"/>
        <v>#N/A</v>
      </c>
      <c r="E54" t="str">
        <f t="shared" si="1"/>
        <v>["Cooling", "Evaporative cooling"]</v>
      </c>
    </row>
    <row r="55" spans="1:5" x14ac:dyDescent="0.25">
      <c r="A55" t="s">
        <v>82</v>
      </c>
      <c r="B55" t="s">
        <v>85</v>
      </c>
      <c r="C55" t="e">
        <f>_xlfn.XLOOKUP(Input!$B$4,Sheet3!$A$3:$A$8,Sheet3!$B$3:$B$8)</f>
        <v>#N/A</v>
      </c>
      <c r="D55" t="e">
        <f t="shared" si="0"/>
        <v>#N/A</v>
      </c>
      <c r="E55" t="str">
        <f t="shared" si="1"/>
        <v>["Cooling", "Solar film"]</v>
      </c>
    </row>
    <row r="56" spans="1:5" x14ac:dyDescent="0.25">
      <c r="A56" t="s">
        <v>82</v>
      </c>
      <c r="B56" t="s">
        <v>86</v>
      </c>
      <c r="C56" t="e">
        <f>_xlfn.XLOOKUP(Input!$B$4,Sheet3!$A$3:$A$8,Sheet3!$B$3:$B$8)</f>
        <v>#N/A</v>
      </c>
      <c r="D56" t="e">
        <f t="shared" si="0"/>
        <v>#N/A</v>
      </c>
      <c r="E56" t="str">
        <f t="shared" si="1"/>
        <v>["Cooling", "Solar shading"]</v>
      </c>
    </row>
    <row r="57" spans="1:5" x14ac:dyDescent="0.25">
      <c r="A57" t="s">
        <v>130</v>
      </c>
      <c r="B57" t="s">
        <v>87</v>
      </c>
      <c r="C57" t="s">
        <v>88</v>
      </c>
      <c r="D57" t="str">
        <f t="shared" si="0"/>
        <v>["Behavioural Change", "Behavioural change campaign", "reduction in Scope 1, 2 &amp; 3 emissions"]</v>
      </c>
      <c r="E57" t="str">
        <f t="shared" si="1"/>
        <v>["Behavioural Change", "Behavioural change campaign"]</v>
      </c>
    </row>
    <row r="58" spans="1:5" x14ac:dyDescent="0.25">
      <c r="A58" t="s">
        <v>130</v>
      </c>
      <c r="B58" t="s">
        <v>20</v>
      </c>
      <c r="C58" t="s">
        <v>88</v>
      </c>
      <c r="D58" t="str">
        <f t="shared" si="0"/>
        <v>["Behavioural Change", "Staff incentive scheme", "reduction in Scope 1, 2 &amp; 3 emissions"]</v>
      </c>
      <c r="E58" t="str">
        <f t="shared" si="1"/>
        <v>["Behavioural Change", "Staff incentive scheme"]</v>
      </c>
    </row>
    <row r="59" spans="1:5" x14ac:dyDescent="0.25">
      <c r="A59" t="s">
        <v>89</v>
      </c>
      <c r="B59" t="s">
        <v>90</v>
      </c>
      <c r="C59" t="s">
        <v>41</v>
      </c>
      <c r="D59" t="str">
        <f t="shared" si="0"/>
        <v>["Refrigeration", "Compressor optimisation", "reduction in Scope 2 emissions"]</v>
      </c>
      <c r="E59" t="str">
        <f t="shared" si="1"/>
        <v>["Refrigeration", "Compressor optimisation"]</v>
      </c>
    </row>
    <row r="60" spans="1:5" x14ac:dyDescent="0.25">
      <c r="A60" t="s">
        <v>89</v>
      </c>
      <c r="B60" t="s">
        <v>91</v>
      </c>
      <c r="C60" t="s">
        <v>41</v>
      </c>
      <c r="D60" t="str">
        <f t="shared" si="0"/>
        <v>["Refrigeration", "Energy efficient chiller", "reduction in Scope 2 emissions"]</v>
      </c>
      <c r="E60" t="str">
        <f t="shared" si="1"/>
        <v>["Refrigeration", "Energy efficient chiller"]</v>
      </c>
    </row>
    <row r="61" spans="1:5" x14ac:dyDescent="0.25">
      <c r="A61" t="s">
        <v>89</v>
      </c>
      <c r="B61" t="s">
        <v>92</v>
      </c>
      <c r="C61" t="s">
        <v>41</v>
      </c>
      <c r="D61" t="str">
        <f t="shared" si="0"/>
        <v>["Refrigeration", "Waste heat recovery", "reduction in Scope 2 emissions"]</v>
      </c>
      <c r="E61" t="str">
        <f t="shared" si="1"/>
        <v>["Refrigeration", "Waste heat recovery"]</v>
      </c>
    </row>
    <row r="62" spans="1:5" x14ac:dyDescent="0.25">
      <c r="A62" t="s">
        <v>89</v>
      </c>
      <c r="B62" t="s">
        <v>93</v>
      </c>
      <c r="C62" t="s">
        <v>41</v>
      </c>
      <c r="D62" t="str">
        <f t="shared" si="0"/>
        <v>["Refrigeration", "Chilled storage insulation", "reduction in Scope 2 emissions"]</v>
      </c>
      <c r="E62" t="str">
        <f t="shared" si="1"/>
        <v>["Refrigeration", "Chilled storage insulation"]</v>
      </c>
    </row>
    <row r="63" spans="1:5" x14ac:dyDescent="0.25">
      <c r="A63" t="s">
        <v>89</v>
      </c>
      <c r="B63" t="s">
        <v>94</v>
      </c>
      <c r="C63" t="s">
        <v>41</v>
      </c>
      <c r="D63" t="str">
        <f t="shared" si="0"/>
        <v>["Refrigeration", "Chilled storage doors", "reduction in Scope 2 emissions"]</v>
      </c>
      <c r="E63" t="str">
        <f t="shared" si="1"/>
        <v>["Refrigeration", "Chilled storage doors"]</v>
      </c>
    </row>
    <row r="64" spans="1:5" x14ac:dyDescent="0.25">
      <c r="A64" t="s">
        <v>89</v>
      </c>
      <c r="B64" t="s">
        <v>95</v>
      </c>
      <c r="C64" t="s">
        <v>41</v>
      </c>
      <c r="D64" t="str">
        <f t="shared" si="0"/>
        <v>["Refrigeration", "Chilled storage insulated partition", "reduction in Scope 2 emissions"]</v>
      </c>
      <c r="E64" t="str">
        <f t="shared" si="1"/>
        <v>["Refrigeration", "Chilled storage insulated partition"]</v>
      </c>
    </row>
    <row r="65" spans="1:5" x14ac:dyDescent="0.25">
      <c r="A65" t="s">
        <v>89</v>
      </c>
      <c r="B65" t="s">
        <v>96</v>
      </c>
      <c r="C65" t="s">
        <v>41</v>
      </c>
      <c r="D65" t="str">
        <f t="shared" si="0"/>
        <v>["Refrigeration", "Chilled display cabinet doors", "reduction in Scope 2 emissions"]</v>
      </c>
      <c r="E65" t="str">
        <f t="shared" si="1"/>
        <v>["Refrigeration", "Chilled display cabinet doors"]</v>
      </c>
    </row>
    <row r="66" spans="1:5" x14ac:dyDescent="0.25">
      <c r="A66" t="s">
        <v>89</v>
      </c>
      <c r="B66" t="s">
        <v>97</v>
      </c>
      <c r="C66" t="s">
        <v>41</v>
      </c>
      <c r="D66" t="str">
        <f t="shared" si="0"/>
        <v>["Refrigeration", "Chilled display cabinet roller blinds", "reduction in Scope 2 emissions"]</v>
      </c>
      <c r="E66" t="str">
        <f t="shared" si="1"/>
        <v>["Refrigeration", "Chilled display cabinet roller blinds"]</v>
      </c>
    </row>
    <row r="67" spans="1:5" x14ac:dyDescent="0.25">
      <c r="A67" t="s">
        <v>98</v>
      </c>
      <c r="B67" t="s">
        <v>92</v>
      </c>
      <c r="C67" t="e">
        <f>_xlfn.XLOOKUP(Input!$B$4,Sheet3!$A$3:$A$8,Sheet3!$B$3:$B$8)</f>
        <v>#N/A</v>
      </c>
      <c r="D67" t="e">
        <f t="shared" ref="D67:D79" si="2">"["&amp;$D$1&amp;A67&amp;$D$1&amp;", "&amp;$D$1&amp;B67&amp;$D$1&amp;", "&amp;$D$1&amp;C67&amp;$D$1&amp;"]"</f>
        <v>#N/A</v>
      </c>
      <c r="E67" t="str">
        <f t="shared" ref="E67:E79" si="3">"["&amp;$D$1&amp;A67&amp;$D$1&amp;", "&amp;$D$1&amp;B67&amp;$D$1&amp;"]"</f>
        <v>["Industrial", "Waste heat recovery"]</v>
      </c>
    </row>
    <row r="68" spans="1:5" x14ac:dyDescent="0.25">
      <c r="A68" t="s">
        <v>98</v>
      </c>
      <c r="B68" t="s">
        <v>99</v>
      </c>
      <c r="C68" t="e">
        <f>_xlfn.XLOOKUP(Input!$B$4,Sheet3!$A$3:$A$8,Sheet3!$B$3:$B$8)</f>
        <v>#N/A</v>
      </c>
      <c r="D68" t="e">
        <f t="shared" si="2"/>
        <v>#N/A</v>
      </c>
      <c r="E68" t="str">
        <f t="shared" si="3"/>
        <v>["Industrial", "Waste wood heating"]</v>
      </c>
    </row>
    <row r="69" spans="1:5" x14ac:dyDescent="0.25">
      <c r="A69" t="s">
        <v>98</v>
      </c>
      <c r="B69" t="s">
        <v>100</v>
      </c>
      <c r="C69" t="e">
        <f>_xlfn.XLOOKUP(Input!$B$4,Sheet3!$A$3:$A$8,Sheet3!$B$3:$B$8)</f>
        <v>#N/A</v>
      </c>
      <c r="D69" t="e">
        <f t="shared" si="2"/>
        <v>#N/A</v>
      </c>
      <c r="E69" t="str">
        <f t="shared" si="3"/>
        <v>["Industrial", "Waste wood briquetting"]</v>
      </c>
    </row>
    <row r="70" spans="1:5" x14ac:dyDescent="0.25">
      <c r="A70" t="s">
        <v>131</v>
      </c>
      <c r="B70" t="s">
        <v>102</v>
      </c>
      <c r="C70" t="e">
        <f>_xlfn.XLOOKUP(Input!$B$4,Sheet3!$A$3:$A$8,Sheet3!$B$3:$B$8)</f>
        <v>#N/A</v>
      </c>
      <c r="D70" t="e">
        <f t="shared" si="2"/>
        <v>#N/A</v>
      </c>
      <c r="E70" t="str">
        <f t="shared" si="3"/>
        <v>["Radiant Heating", "Gas fired radiant heaters"]</v>
      </c>
    </row>
    <row r="71" spans="1:5" x14ac:dyDescent="0.25">
      <c r="A71" t="s">
        <v>131</v>
      </c>
      <c r="B71" t="s">
        <v>103</v>
      </c>
      <c r="C71" t="e">
        <f>_xlfn.XLOOKUP(Input!$B$4,Sheet3!$A$3:$A$8,Sheet3!$B$3:$B$8)</f>
        <v>#N/A</v>
      </c>
      <c r="D71" t="e">
        <f t="shared" si="2"/>
        <v>#N/A</v>
      </c>
      <c r="E71" t="str">
        <f t="shared" si="3"/>
        <v>["Radiant Heating", "Electric radiant heaters"]</v>
      </c>
    </row>
    <row r="72" spans="1:5" x14ac:dyDescent="0.25">
      <c r="A72" t="s">
        <v>131</v>
      </c>
      <c r="B72" t="s">
        <v>104</v>
      </c>
      <c r="C72" t="e">
        <f>_xlfn.XLOOKUP(Input!$B$4,Sheet3!$A$3:$A$8,Sheet3!$B$3:$B$8)</f>
        <v>#N/A</v>
      </c>
      <c r="D72" t="e">
        <f t="shared" si="2"/>
        <v>#N/A</v>
      </c>
      <c r="E72" t="str">
        <f t="shared" si="3"/>
        <v>["Radiant Heating", "Hydronic radiant heating"]</v>
      </c>
    </row>
    <row r="73" spans="1:5" x14ac:dyDescent="0.25">
      <c r="A73" t="s">
        <v>131</v>
      </c>
      <c r="B73" t="s">
        <v>105</v>
      </c>
      <c r="C73" t="e">
        <f>_xlfn.XLOOKUP(Input!$B$4,Sheet3!$A$3:$A$8,Sheet3!$B$3:$B$8)</f>
        <v>#N/A</v>
      </c>
      <c r="D73" t="e">
        <f t="shared" si="2"/>
        <v>#N/A</v>
      </c>
      <c r="E73" t="str">
        <f t="shared" si="3"/>
        <v>["Radiant Heating", "Black bulb thermostat"]</v>
      </c>
    </row>
    <row r="74" spans="1:5" x14ac:dyDescent="0.25">
      <c r="A74" t="s">
        <v>132</v>
      </c>
      <c r="B74" t="s">
        <v>107</v>
      </c>
      <c r="C74" t="s">
        <v>108</v>
      </c>
      <c r="D74" t="str">
        <f t="shared" si="2"/>
        <v>["Value Chain", "Supplier policy", "reduction in Scope 3 emissions"]</v>
      </c>
      <c r="E74" t="str">
        <f t="shared" si="3"/>
        <v>["Value Chain", "Supplier policy"]</v>
      </c>
    </row>
    <row r="75" spans="1:5" x14ac:dyDescent="0.25">
      <c r="A75" t="s">
        <v>132</v>
      </c>
      <c r="B75" t="s">
        <v>109</v>
      </c>
      <c r="C75" t="s">
        <v>108</v>
      </c>
      <c r="D75" t="str">
        <f t="shared" si="2"/>
        <v>["Value Chain", "Waste collection policy", "reduction in Scope 3 emissions"]</v>
      </c>
      <c r="E75" t="str">
        <f t="shared" si="3"/>
        <v>["Value Chain", "Waste collection policy"]</v>
      </c>
    </row>
    <row r="76" spans="1:5" x14ac:dyDescent="0.25">
      <c r="A76" t="s">
        <v>132</v>
      </c>
      <c r="B76" t="s">
        <v>110</v>
      </c>
      <c r="C76" t="s">
        <v>108</v>
      </c>
      <c r="D76" t="str">
        <f t="shared" si="2"/>
        <v>["Value Chain", "Cycle to work scheme", "reduction in Scope 3 emissions"]</v>
      </c>
      <c r="E76" t="str">
        <f t="shared" si="3"/>
        <v>["Value Chain", "Cycle to work scheme"]</v>
      </c>
    </row>
    <row r="77" spans="1:5" x14ac:dyDescent="0.25">
      <c r="A77" t="s">
        <v>132</v>
      </c>
      <c r="B77" t="s">
        <v>111</v>
      </c>
      <c r="C77" t="s">
        <v>108</v>
      </c>
      <c r="D77" t="str">
        <f t="shared" si="2"/>
        <v>["Value Chain", "Public transport scheme", "reduction in Scope 3 emissions"]</v>
      </c>
      <c r="E77" t="str">
        <f t="shared" si="3"/>
        <v>["Value Chain", "Public transport scheme"]</v>
      </c>
    </row>
    <row r="78" spans="1:5" x14ac:dyDescent="0.25">
      <c r="A78" t="s">
        <v>132</v>
      </c>
      <c r="B78" t="s">
        <v>112</v>
      </c>
      <c r="C78" t="s">
        <v>108</v>
      </c>
      <c r="D78" t="str">
        <f t="shared" si="2"/>
        <v>["Value Chain", "Zero waste to landfill policy", "reduction in Scope 3 emissions"]</v>
      </c>
      <c r="E78" t="str">
        <f t="shared" si="3"/>
        <v>["Value Chain", "Zero waste to landfill policy"]</v>
      </c>
    </row>
    <row r="79" spans="1:5" x14ac:dyDescent="0.25">
      <c r="A79" t="s">
        <v>132</v>
      </c>
      <c r="B79" t="s">
        <v>113</v>
      </c>
      <c r="C79" t="s">
        <v>108</v>
      </c>
      <c r="D79" t="str">
        <f t="shared" si="2"/>
        <v>["Value Chain", "Life cycle assessment (LCA)", "reduction in Scope 3 emissions"]</v>
      </c>
      <c r="E79" t="str">
        <f t="shared" si="3"/>
        <v>["Value Chain", "Life cycle assessment (LCA)"]</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5B035-0D02-4632-9EF8-CFE6EBBF1163}">
  <sheetPr codeName="Sheet3"/>
  <dimension ref="A1:N19"/>
  <sheetViews>
    <sheetView workbookViewId="0">
      <selection activeCell="N18" sqref="N18"/>
    </sheetView>
  </sheetViews>
  <sheetFormatPr defaultRowHeight="15" x14ac:dyDescent="0.25"/>
  <cols>
    <col min="1" max="1" width="23.7109375" customWidth="1"/>
    <col min="2" max="2" width="24.28515625" customWidth="1"/>
  </cols>
  <sheetData>
    <row r="1" spans="1:14" x14ac:dyDescent="0.25">
      <c r="H1" s="1" t="s">
        <v>133</v>
      </c>
    </row>
    <row r="2" spans="1:14" x14ac:dyDescent="0.25">
      <c r="A2" s="1" t="s">
        <v>134</v>
      </c>
      <c r="B2" s="1" t="s">
        <v>135</v>
      </c>
      <c r="H2" t="s">
        <v>136</v>
      </c>
    </row>
    <row r="3" spans="1:14" x14ac:dyDescent="0.25">
      <c r="A3" t="s">
        <v>2</v>
      </c>
      <c r="B3" t="s">
        <v>137</v>
      </c>
      <c r="H3" t="s">
        <v>138</v>
      </c>
      <c r="N3" t="s">
        <v>18</v>
      </c>
    </row>
    <row r="4" spans="1:14" x14ac:dyDescent="0.25">
      <c r="A4" t="s">
        <v>139</v>
      </c>
      <c r="B4" t="s">
        <v>137</v>
      </c>
      <c r="H4" t="s">
        <v>140</v>
      </c>
      <c r="N4" t="s">
        <v>13</v>
      </c>
    </row>
    <row r="5" spans="1:14" x14ac:dyDescent="0.25">
      <c r="A5" t="s">
        <v>141</v>
      </c>
      <c r="B5" t="s">
        <v>137</v>
      </c>
      <c r="H5" t="s">
        <v>47</v>
      </c>
      <c r="M5">
        <v>2</v>
      </c>
      <c r="N5" t="str">
        <f>IF(Input!$B$7&gt;=Input!$B$6+Sheet3!M5,"by the end of "&amp;Input!$B$6+Sheet3!M5,"")</f>
        <v/>
      </c>
    </row>
    <row r="6" spans="1:14" x14ac:dyDescent="0.25">
      <c r="A6" t="s">
        <v>142</v>
      </c>
      <c r="B6" t="s">
        <v>137</v>
      </c>
      <c r="H6" t="s">
        <v>120</v>
      </c>
      <c r="M6">
        <v>3</v>
      </c>
      <c r="N6" t="str">
        <f>IF(Input!$B$7&gt;=Input!$B$6+Sheet3!M6,"by the end of "&amp;Input!$B$6+Sheet3!M6,"")</f>
        <v/>
      </c>
    </row>
    <row r="7" spans="1:14" x14ac:dyDescent="0.25">
      <c r="A7" t="s">
        <v>143</v>
      </c>
      <c r="B7" t="s">
        <v>41</v>
      </c>
      <c r="H7" t="s">
        <v>144</v>
      </c>
      <c r="M7">
        <v>4</v>
      </c>
      <c r="N7" t="str">
        <f>IF(Input!$B$7&gt;=Input!$B$6+Sheet3!M7,"by the end of "&amp;Input!$B$6+Sheet3!M7,"")</f>
        <v/>
      </c>
    </row>
    <row r="8" spans="1:14" x14ac:dyDescent="0.25">
      <c r="A8" t="s">
        <v>136</v>
      </c>
      <c r="B8" t="s">
        <v>108</v>
      </c>
      <c r="H8" t="s">
        <v>122</v>
      </c>
      <c r="M8">
        <v>5</v>
      </c>
      <c r="N8" t="str">
        <f>IF(Input!$B$7&gt;=Input!$B$6+Sheet3!M8,"by the end of "&amp;Input!$B$6+Sheet3!M8,"")</f>
        <v/>
      </c>
    </row>
    <row r="9" spans="1:14" x14ac:dyDescent="0.25">
      <c r="H9" t="s">
        <v>123</v>
      </c>
      <c r="M9">
        <v>6</v>
      </c>
      <c r="N9" t="str">
        <f>IF(Input!$B$7&gt;=Input!$B$6+Sheet3!M9,"by the end of "&amp;Input!$B$6+Sheet3!M9,"")</f>
        <v/>
      </c>
    </row>
    <row r="10" spans="1:14" x14ac:dyDescent="0.25">
      <c r="H10" t="s">
        <v>125</v>
      </c>
      <c r="M10">
        <v>7</v>
      </c>
      <c r="N10" t="str">
        <f>IF(Input!$B$7&gt;=Input!$B$6+Sheet3!M10,"by the end of "&amp;Input!$B$6+Sheet3!M10,"")</f>
        <v/>
      </c>
    </row>
    <row r="11" spans="1:14" x14ac:dyDescent="0.25">
      <c r="H11" t="s">
        <v>127</v>
      </c>
      <c r="M11">
        <v>8</v>
      </c>
      <c r="N11" t="str">
        <f>IF(Input!$B$7&gt;=Input!$B$6+Sheet3!M11,"by the end of "&amp;Input!$B$6+Sheet3!M11,"")</f>
        <v/>
      </c>
    </row>
    <row r="12" spans="1:14" x14ac:dyDescent="0.25">
      <c r="H12" t="s">
        <v>128</v>
      </c>
      <c r="M12">
        <v>9</v>
      </c>
      <c r="N12" t="str">
        <f>IF(Input!$B$7&gt;=Input!$B$6+Sheet3!M12,"by the end of "&amp;Input!$B$6+Sheet3!M12,"")</f>
        <v/>
      </c>
    </row>
    <row r="13" spans="1:14" x14ac:dyDescent="0.25">
      <c r="H13" t="s">
        <v>145</v>
      </c>
      <c r="M13">
        <v>10</v>
      </c>
      <c r="N13" t="str">
        <f>IF(Input!$B$7&gt;=Input!$B$6+Sheet3!M13,"by the end of "&amp;Input!$B$6+Sheet3!M13,"")</f>
        <v/>
      </c>
    </row>
    <row r="14" spans="1:14" x14ac:dyDescent="0.25">
      <c r="H14" t="s">
        <v>82</v>
      </c>
    </row>
    <row r="15" spans="1:14" x14ac:dyDescent="0.25">
      <c r="H15" t="s">
        <v>146</v>
      </c>
    </row>
    <row r="16" spans="1:14" x14ac:dyDescent="0.25">
      <c r="H16" t="s">
        <v>89</v>
      </c>
    </row>
    <row r="17" spans="8:8" x14ac:dyDescent="0.25">
      <c r="H17" t="s">
        <v>98</v>
      </c>
    </row>
    <row r="18" spans="8:8" x14ac:dyDescent="0.25">
      <c r="H18" t="s">
        <v>147</v>
      </c>
    </row>
    <row r="19" spans="8:8" x14ac:dyDescent="0.25">
      <c r="H19" t="s">
        <v>148</v>
      </c>
    </row>
  </sheetData>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324FC-BED8-4F64-A368-A5CFAE668411}">
  <sheetPr codeName="Sheet1"/>
  <dimension ref="B1:B28"/>
  <sheetViews>
    <sheetView showGridLines="0" zoomScaleNormal="100" workbookViewId="0">
      <selection activeCell="B1" sqref="B1"/>
    </sheetView>
  </sheetViews>
  <sheetFormatPr defaultRowHeight="15" x14ac:dyDescent="0.25"/>
  <cols>
    <col min="2" max="2" width="161.5703125" customWidth="1"/>
  </cols>
  <sheetData>
    <row r="1" spans="2:2" ht="33" x14ac:dyDescent="0.75">
      <c r="B1" s="15" t="s">
        <v>149</v>
      </c>
    </row>
    <row r="2" spans="2:2" ht="21.75" thickBot="1" x14ac:dyDescent="0.55000000000000004">
      <c r="B2" s="22" t="s">
        <v>153</v>
      </c>
    </row>
    <row r="3" spans="2:2" ht="238.5" customHeight="1" thickBot="1" x14ac:dyDescent="0.3">
      <c r="B3" s="17" t="str">
        <f>_xlfn.CONCAT(B4:B23)</f>
        <v/>
      </c>
    </row>
    <row r="4" spans="2:2" hidden="1" x14ac:dyDescent="0.25">
      <c r="B4" s="16" t="str">
        <f>(IF(ISBLANK(Input!A10),"",Input!E10&amp;". "&amp;Input!B10&amp;" - This will achieve a "&amp;Input!C10&amp;" and will be implemented "&amp;Input!D10&amp;"."))</f>
        <v/>
      </c>
    </row>
    <row r="5" spans="2:2" hidden="1" x14ac:dyDescent="0.25">
      <c r="B5" s="2" t="str">
        <f>(IF(ISBLANK(Input!A11),"",CHAR(10)&amp;Input!E11&amp;". "&amp;Input!B11&amp;" - This will achieve a "&amp;Input!C11&amp;" and will be implemented "&amp;Input!D11&amp;"."))</f>
        <v/>
      </c>
    </row>
    <row r="6" spans="2:2" hidden="1" x14ac:dyDescent="0.25">
      <c r="B6" s="2" t="str">
        <f>(IF(ISBLANK(Input!A12),"",CHAR(10)&amp;Input!E12&amp;". "&amp;Input!B12&amp;" - This will achieve a "&amp;Input!C12&amp;" and will be implemented "&amp;Input!D12&amp;"."))</f>
        <v/>
      </c>
    </row>
    <row r="7" spans="2:2" hidden="1" x14ac:dyDescent="0.25">
      <c r="B7" s="2" t="str">
        <f>(IF(ISBLANK(Input!A13),"",CHAR(10)&amp;Input!E13&amp;". "&amp;Input!B13&amp;" - This will achieve a "&amp;Input!C13&amp;" and will be implemented "&amp;Input!D13&amp;"."))</f>
        <v/>
      </c>
    </row>
    <row r="8" spans="2:2" hidden="1" x14ac:dyDescent="0.25">
      <c r="B8" s="2" t="str">
        <f>(IF(ISBLANK(Input!A14),"",CHAR(10)&amp;Input!E14&amp;". "&amp;Input!B14&amp;" - This will achieve a "&amp;Input!C14&amp;" and will be implemented "&amp;Input!D14&amp;"."))</f>
        <v/>
      </c>
    </row>
    <row r="9" spans="2:2" hidden="1" x14ac:dyDescent="0.25">
      <c r="B9" s="2" t="str">
        <f>(IF(ISBLANK(Input!A15),"",CHAR(10)&amp;Input!E15&amp;". "&amp;Input!B15&amp;" - This will achieve a "&amp;Input!C15&amp;" and will be implemented "&amp;Input!D15&amp;"."))</f>
        <v/>
      </c>
    </row>
    <row r="10" spans="2:2" hidden="1" x14ac:dyDescent="0.25">
      <c r="B10" s="2" t="str">
        <f>(IF(ISBLANK(Input!A16),"",CHAR(10)&amp;Input!E16&amp;". "&amp;Input!B16&amp;" - This will achieve a "&amp;Input!C16&amp;" and will be implemented "&amp;Input!D16&amp;"."))</f>
        <v/>
      </c>
    </row>
    <row r="11" spans="2:2" hidden="1" x14ac:dyDescent="0.25">
      <c r="B11" s="2" t="str">
        <f>(IF(ISBLANK(Input!A17),"",CHAR(10)&amp;Input!E17&amp;". "&amp;Input!B17&amp;" - This will achieve a "&amp;Input!C17&amp;" and will be implemented "&amp;Input!D17&amp;"."))</f>
        <v/>
      </c>
    </row>
    <row r="12" spans="2:2" hidden="1" x14ac:dyDescent="0.25">
      <c r="B12" s="2" t="str">
        <f>(IF(ISBLANK(Input!A18),"",CHAR(10)&amp;Input!E18&amp;". "&amp;Input!B18&amp;" - This will achieve a "&amp;Input!C18&amp;" and will be implemented "&amp;Input!D18&amp;"."))</f>
        <v/>
      </c>
    </row>
    <row r="13" spans="2:2" hidden="1" x14ac:dyDescent="0.25">
      <c r="B13" s="2" t="str">
        <f>(IF(ISBLANK(Input!A19),"",CHAR(10)&amp;Input!E19&amp;". "&amp;Input!B19&amp;" - This will achieve a "&amp;Input!C19&amp;" and will be implemented "&amp;Input!D19&amp;"."))</f>
        <v/>
      </c>
    </row>
    <row r="14" spans="2:2" hidden="1" x14ac:dyDescent="0.25">
      <c r="B14" s="2" t="str">
        <f>(IF(ISBLANK(Input!A20),"",CHAR(10)&amp;Input!E20&amp;". "&amp;Input!B20&amp;" - This will achieve a "&amp;Input!C20&amp;" and will be implemented "&amp;Input!D20&amp;"."))</f>
        <v/>
      </c>
    </row>
    <row r="15" spans="2:2" hidden="1" x14ac:dyDescent="0.25">
      <c r="B15" s="2" t="str">
        <f>(IF(ISBLANK(Input!A21),"",CHAR(10)&amp;Input!E21&amp;". "&amp;Input!B21&amp;" - This will achieve a "&amp;Input!C21&amp;" and will be implemented "&amp;Input!D21&amp;"."))</f>
        <v/>
      </c>
    </row>
    <row r="16" spans="2:2" hidden="1" x14ac:dyDescent="0.25">
      <c r="B16" s="2" t="str">
        <f>(IF(ISBLANK(Input!A22),"",CHAR(10)&amp;Input!E22&amp;". "&amp;Input!B22&amp;" - This will achieve a "&amp;Input!C22&amp;" and will be implemented "&amp;Input!D22&amp;"."))</f>
        <v/>
      </c>
    </row>
    <row r="17" spans="2:2" hidden="1" x14ac:dyDescent="0.25">
      <c r="B17" s="2" t="str">
        <f>(IF(ISBLANK(Input!A23),"",CHAR(10)&amp;Input!E23&amp;". "&amp;Input!B23&amp;" - This will achieve a "&amp;Input!C23&amp;" and will be implemented "&amp;Input!D23&amp;"."))</f>
        <v/>
      </c>
    </row>
    <row r="18" spans="2:2" hidden="1" x14ac:dyDescent="0.25">
      <c r="B18" s="2" t="str">
        <f>(IF(ISBLANK(Input!A24),"",CHAR(10)&amp;Input!E24&amp;". "&amp;Input!B24&amp;" - This will achieve a "&amp;Input!C24&amp;" and will be implemented "&amp;Input!D24&amp;"."))</f>
        <v/>
      </c>
    </row>
    <row r="19" spans="2:2" hidden="1" x14ac:dyDescent="0.25">
      <c r="B19" s="2" t="str">
        <f>(IF(ISBLANK(Input!A25),"",CHAR(10)&amp;Input!E25&amp;". "&amp;Input!B25&amp;" - This will achieve a "&amp;Input!C25&amp;" and will be implemented "&amp;Input!D25&amp;"."))</f>
        <v/>
      </c>
    </row>
    <row r="20" spans="2:2" hidden="1" x14ac:dyDescent="0.25">
      <c r="B20" s="2" t="str">
        <f>(IF(ISBLANK(Input!A26),"",CHAR(10)&amp;Input!E26&amp;". "&amp;Input!B26&amp;" - This will achieve a "&amp;Input!C26&amp;" and will be implemented "&amp;Input!D26&amp;"."))</f>
        <v/>
      </c>
    </row>
    <row r="21" spans="2:2" hidden="1" x14ac:dyDescent="0.25">
      <c r="B21" s="2" t="str">
        <f>(IF(ISBLANK(Input!A27),"",CHAR(10)&amp;Input!E27&amp;". "&amp;Input!B27&amp;" - This will achieve a "&amp;Input!C27&amp;" and will be implemented "&amp;Input!D27&amp;"."))</f>
        <v/>
      </c>
    </row>
    <row r="22" spans="2:2" hidden="1" x14ac:dyDescent="0.25">
      <c r="B22" s="2" t="str">
        <f>(IF(ISBLANK(Input!A28),"",CHAR(10)&amp;Input!E28&amp;". "&amp;Input!B28&amp;" - This will achieve a "&amp;Input!C28&amp;" and will be implemented "&amp;Input!D28&amp;"."))</f>
        <v/>
      </c>
    </row>
    <row r="23" spans="2:2" hidden="1" x14ac:dyDescent="0.25">
      <c r="B23" s="2" t="str">
        <f>(IF(ISBLANK(Input!A29),"",CHAR(10)&amp;Input!E29&amp;". "&amp;Input!B29&amp;" - This will achieve a "&amp;Input!C29&amp;" and will be implemented "&amp;Input!D29&amp;"."))</f>
        <v/>
      </c>
    </row>
    <row r="25" spans="2:2" ht="51" customHeight="1" x14ac:dyDescent="0.25"/>
    <row r="26" spans="2:2" ht="3.75" customHeight="1" x14ac:dyDescent="0.25"/>
    <row r="27" spans="2:2" hidden="1" x14ac:dyDescent="0.25"/>
    <row r="28" spans="2:2" ht="20.25" customHeight="1" x14ac:dyDescent="0.25"/>
  </sheetData>
  <sheetProtection algorithmName="SHA-512" hashValue="WSIJL6Kb84VQshHkEdn8q1JpOQtS8Bm+WgQCt6sam5B5mA9d+psVzGXcJCWljEEgq15lEHClf2/G2CyitnaNIg==" saltValue="kIYrokmECOzsYFyyPYq/T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CE217F0EC596746964F5000D9ECB713" ma:contentTypeVersion="15" ma:contentTypeDescription="Create a new document." ma:contentTypeScope="" ma:versionID="d81a52f55640f52f69252b78505708c2">
  <xsd:schema xmlns:xsd="http://www.w3.org/2001/XMLSchema" xmlns:xs="http://www.w3.org/2001/XMLSchema" xmlns:p="http://schemas.microsoft.com/office/2006/metadata/properties" xmlns:ns2="28169fe0-da36-4ea5-b229-c9b6493393a7" xmlns:ns3="752b62b6-bfcc-4c01-ad19-9cd4f9bf5cd4" targetNamespace="http://schemas.microsoft.com/office/2006/metadata/properties" ma:root="true" ma:fieldsID="9791361bb0a8cdd64d4db986ab2b10f2" ns2:_="" ns3:_="">
    <xsd:import namespace="28169fe0-da36-4ea5-b229-c9b6493393a7"/>
    <xsd:import namespace="752b62b6-bfcc-4c01-ad19-9cd4f9bf5cd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69fe0-da36-4ea5-b229-c9b6493393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67ebe014-f479-4a30-8c58-cf8bea899a5a"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2b62b6-bfcc-4c01-ad19-9cd4f9bf5cd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19f334e6-a42c-45a0-a7bf-c784a1926888}" ma:internalName="TaxCatchAll" ma:showField="CatchAllData" ma:web="752b62b6-bfcc-4c01-ad19-9cd4f9bf5c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8169fe0-da36-4ea5-b229-c9b6493393a7">
      <Terms xmlns="http://schemas.microsoft.com/office/infopath/2007/PartnerControls"/>
    </lcf76f155ced4ddcb4097134ff3c332f>
    <TaxCatchAll xmlns="752b62b6-bfcc-4c01-ad19-9cd4f9bf5cd4" xsi:nil="true"/>
  </documentManagement>
</p:properties>
</file>

<file path=customXml/itemProps1.xml><?xml version="1.0" encoding="utf-8"?>
<ds:datastoreItem xmlns:ds="http://schemas.openxmlformats.org/officeDocument/2006/customXml" ds:itemID="{1E322B32-8996-4EAB-B00F-96883DEE1C9D}">
  <ds:schemaRefs>
    <ds:schemaRef ds:uri="http://schemas.microsoft.com/sharepoint/v3/contenttype/forms"/>
  </ds:schemaRefs>
</ds:datastoreItem>
</file>

<file path=customXml/itemProps2.xml><?xml version="1.0" encoding="utf-8"?>
<ds:datastoreItem xmlns:ds="http://schemas.openxmlformats.org/officeDocument/2006/customXml" ds:itemID="{536B035B-22DB-4938-A40B-162CA6F222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69fe0-da36-4ea5-b229-c9b6493393a7"/>
    <ds:schemaRef ds:uri="752b62b6-bfcc-4c01-ad19-9cd4f9bf5c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AB631F-F113-4C04-9E40-8F090AE50DB5}">
  <ds:schemaRefs>
    <ds:schemaRef ds:uri="http://schemas.microsoft.com/office/infopath/2007/PartnerControls"/>
    <ds:schemaRef ds:uri="http://purl.org/dc/terms/"/>
    <ds:schemaRef ds:uri="http://schemas.microsoft.com/office/2006/metadata/properties"/>
    <ds:schemaRef ds:uri="http://purl.org/dc/dcmitype/"/>
    <ds:schemaRef ds:uri="752b62b6-bfcc-4c01-ad19-9cd4f9bf5cd4"/>
    <ds:schemaRef ds:uri="http://schemas.microsoft.com/office/2006/documentManagement/types"/>
    <ds:schemaRef ds:uri="http://schemas.openxmlformats.org/package/2006/metadata/core-properties"/>
    <ds:schemaRef ds:uri="28169fe0-da36-4ea5-b229-c9b6493393a7"/>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Input</vt:lpstr>
      <vt:lpstr>Sheet2</vt:lpstr>
      <vt:lpstr>Sheet1</vt:lpstr>
      <vt:lpstr>Sheet3</vt:lpstr>
      <vt:lpstr>Text Output</vt:lpstr>
      <vt:lpstr>Battery_Storage</vt:lpstr>
      <vt:lpstr>Behavioural_Change</vt:lpstr>
      <vt:lpstr>Building_Fabric</vt:lpstr>
      <vt:lpstr>Compressed_Air</vt:lpstr>
      <vt:lpstr>Cooling</vt:lpstr>
      <vt:lpstr>Domestic_Hot_Water</vt:lpstr>
      <vt:lpstr>EV_Charging</vt:lpstr>
      <vt:lpstr>Heat_Pumps</vt:lpstr>
      <vt:lpstr>Industrial</vt:lpstr>
      <vt:lpstr>Industrial_Motors</vt:lpstr>
      <vt:lpstr>IntervCat</vt:lpstr>
      <vt:lpstr>LED_Lighting</vt:lpstr>
      <vt:lpstr>Power_Quality</vt:lpstr>
      <vt:lpstr>Radiant_Heating</vt:lpstr>
      <vt:lpstr>Refrigeration</vt:lpstr>
      <vt:lpstr>Solar_PV</vt:lpstr>
      <vt:lpstr>Space_Heating</vt:lpstr>
      <vt:lpstr>Value_Chain</vt:lpstr>
      <vt:lpstr>Ventilation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Norval</dc:creator>
  <cp:keywords/>
  <dc:description/>
  <cp:lastModifiedBy>Phil Norval</cp:lastModifiedBy>
  <cp:revision/>
  <dcterms:created xsi:type="dcterms:W3CDTF">2024-01-19T15:26:09Z</dcterms:created>
  <dcterms:modified xsi:type="dcterms:W3CDTF">2024-03-12T12:12:31Z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0x0101002CE217F0EC596746964F5000D9ECB713</vt:lpwstr>
  </property>
  <property fmtid="{D5CDD505-2E9C-101B-9397-08002B2CF9AE}" pid="3" name="MediaServiceImageTags">
    <vt:lpwstr/>
  </property>
</Properties>
</file>